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naver works\naver works drive\. Personal_Root\프로젝트별\서울시청\1~2월\도시 경쟁력 현행화\중번\한꺼번에\감수\"/>
    </mc:Choice>
  </mc:AlternateContent>
  <xr:revisionPtr revIDLastSave="0" documentId="13_ncr:1_{952CA60F-447C-4A09-B5B5-C47583E5B82A}" xr6:coauthVersionLast="47" xr6:coauthVersionMax="47" xr10:uidLastSave="{00000000-0000-0000-0000-000000000000}"/>
  <bookViews>
    <workbookView xWindow="-19290" yWindow="-910" windowWidth="19380" windowHeight="20970" xr2:uid="{00000000-000D-0000-FFFF-FFFF00000000}"/>
  </bookViews>
  <sheets>
    <sheet name="시도별현황" sheetId="2" r:id="rId1"/>
  </sheets>
  <externalReferences>
    <externalReference r:id="rId2"/>
  </externalReferences>
  <definedNames>
    <definedName name="_xlnm.Print_Area" localSheetId="0">시도별현황!$A$1:$S$56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H3" i="2" s="1"/>
  <c r="I4" i="2"/>
  <c r="J4" i="2"/>
  <c r="K4" i="2"/>
  <c r="L4" i="2"/>
  <c r="L3" i="2" s="1"/>
  <c r="M4" i="2"/>
  <c r="P4" i="2"/>
  <c r="P3" i="2" s="1"/>
  <c r="Q4" i="2"/>
  <c r="R4" i="2"/>
  <c r="S4" i="2"/>
  <c r="D5" i="2"/>
  <c r="E5" i="2"/>
  <c r="F5" i="2"/>
  <c r="G5" i="2"/>
  <c r="H5" i="2"/>
  <c r="I5" i="2"/>
  <c r="J5" i="2"/>
  <c r="K5" i="2"/>
  <c r="L5" i="2"/>
  <c r="B5" i="2" s="1"/>
  <c r="M5" i="2"/>
  <c r="N5" i="2"/>
  <c r="N3" i="2" s="1"/>
  <c r="O5" i="2"/>
  <c r="P5" i="2"/>
  <c r="Q5" i="2"/>
  <c r="R5" i="2"/>
  <c r="S5" i="2"/>
  <c r="D6" i="2"/>
  <c r="B6" i="2" s="1"/>
  <c r="E6" i="2"/>
  <c r="F6" i="2"/>
  <c r="G6" i="2"/>
  <c r="H6" i="2"/>
  <c r="I6" i="2"/>
  <c r="C6" i="2" s="1"/>
  <c r="J6" i="2"/>
  <c r="K6" i="2"/>
  <c r="D7" i="2"/>
  <c r="E7" i="2"/>
  <c r="C7" i="2" s="1"/>
  <c r="F7" i="2"/>
  <c r="G7" i="2"/>
  <c r="H7" i="2"/>
  <c r="B7" i="2" s="1"/>
  <c r="I7" i="2"/>
  <c r="J7" i="2"/>
  <c r="K7" i="2"/>
  <c r="L7" i="2"/>
  <c r="M7" i="2"/>
  <c r="N7" i="2"/>
  <c r="O7" i="2"/>
  <c r="P7" i="2"/>
  <c r="Q7" i="2"/>
  <c r="R7" i="2"/>
  <c r="S7" i="2"/>
  <c r="B8" i="2"/>
  <c r="E8" i="2"/>
  <c r="G8" i="2"/>
  <c r="C8" i="2" s="1"/>
  <c r="I8" i="2"/>
  <c r="K8" i="2"/>
  <c r="O8" i="2"/>
  <c r="D9" i="2"/>
  <c r="B9" i="2" s="1"/>
  <c r="E9" i="2"/>
  <c r="C9" i="2" s="1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F10" i="2"/>
  <c r="B10" i="2" s="1"/>
  <c r="G10" i="2"/>
  <c r="C10" i="2" s="1"/>
  <c r="H10" i="2"/>
  <c r="I10" i="2"/>
  <c r="K10" i="2"/>
  <c r="M10" i="2"/>
  <c r="Q10" i="2"/>
  <c r="B11" i="2"/>
  <c r="C11" i="2"/>
  <c r="D13" i="2"/>
  <c r="B13" i="2" s="1"/>
  <c r="E13" i="2"/>
  <c r="F13" i="2"/>
  <c r="F12" i="2" s="1"/>
  <c r="G13" i="2"/>
  <c r="G12" i="2" s="1"/>
  <c r="H13" i="2"/>
  <c r="H12" i="2" s="1"/>
  <c r="I13" i="2"/>
  <c r="I12" i="2" s="1"/>
  <c r="J13" i="2"/>
  <c r="J12" i="2" s="1"/>
  <c r="K13" i="2"/>
  <c r="C13" i="2" s="1"/>
  <c r="L13" i="2"/>
  <c r="L12" i="2" s="1"/>
  <c r="M13" i="2"/>
  <c r="M12" i="2" s="1"/>
  <c r="M3" i="2" s="1"/>
  <c r="N13" i="2"/>
  <c r="O13" i="2"/>
  <c r="O12" i="2" s="1"/>
  <c r="P13" i="2"/>
  <c r="P12" i="2" s="1"/>
  <c r="Q13" i="2"/>
  <c r="R13" i="2"/>
  <c r="R12" i="2" s="1"/>
  <c r="S13" i="2"/>
  <c r="S12" i="2" s="1"/>
  <c r="D14" i="2"/>
  <c r="E14" i="2"/>
  <c r="C14" i="2" s="1"/>
  <c r="F14" i="2"/>
  <c r="G14" i="2"/>
  <c r="H14" i="2"/>
  <c r="I14" i="2"/>
  <c r="J14" i="2"/>
  <c r="K14" i="2"/>
  <c r="L14" i="2"/>
  <c r="M14" i="2"/>
  <c r="D15" i="2"/>
  <c r="E15" i="2"/>
  <c r="C15" i="2" s="1"/>
  <c r="F15" i="2"/>
  <c r="G15" i="2"/>
  <c r="H15" i="2"/>
  <c r="I15" i="2"/>
  <c r="J15" i="2"/>
  <c r="K15" i="2"/>
  <c r="L15" i="2"/>
  <c r="M15" i="2"/>
  <c r="N15" i="2"/>
  <c r="N12" i="2" s="1"/>
  <c r="O15" i="2"/>
  <c r="P15" i="2"/>
  <c r="Q15" i="2"/>
  <c r="Q12" i="2" s="1"/>
  <c r="R15" i="2"/>
  <c r="S15" i="2"/>
  <c r="D16" i="2"/>
  <c r="B16" i="2" s="1"/>
  <c r="E16" i="2"/>
  <c r="C16" i="2" s="1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D17" i="2"/>
  <c r="E17" i="2"/>
  <c r="C17" i="2" s="1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D18" i="2"/>
  <c r="B18" i="2" s="1"/>
  <c r="E18" i="2"/>
  <c r="C18" i="2" s="1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G19" i="2"/>
  <c r="C19" i="2" s="1"/>
  <c r="I19" i="2"/>
  <c r="K19" i="2"/>
  <c r="Q19" i="2"/>
  <c r="D20" i="2"/>
  <c r="B20" i="2" s="1"/>
  <c r="E20" i="2"/>
  <c r="C20" i="2" s="1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G21" i="2"/>
  <c r="H21" i="2"/>
  <c r="B21" i="2" s="1"/>
  <c r="I21" i="2"/>
  <c r="C21" i="2" s="1"/>
  <c r="J21" i="2"/>
  <c r="K21" i="2"/>
  <c r="L21" i="2"/>
  <c r="M21" i="2"/>
  <c r="O21" i="2"/>
  <c r="Q21" i="2"/>
  <c r="F22" i="2"/>
  <c r="B22" i="2" s="1"/>
  <c r="G22" i="2"/>
  <c r="H22" i="2"/>
  <c r="I22" i="2"/>
  <c r="M22" i="2"/>
  <c r="O22" i="2"/>
  <c r="D23" i="2"/>
  <c r="E23" i="2"/>
  <c r="C23" i="2" s="1"/>
  <c r="F23" i="2"/>
  <c r="B23" i="2" s="1"/>
  <c r="G23" i="2"/>
  <c r="J23" i="2"/>
  <c r="K23" i="2"/>
  <c r="L23" i="2"/>
  <c r="M23" i="2"/>
  <c r="G24" i="2"/>
  <c r="C24" i="2" s="1"/>
  <c r="G25" i="2"/>
  <c r="C25" i="2" s="1"/>
  <c r="D26" i="2"/>
  <c r="B26" i="2" s="1"/>
  <c r="E26" i="2"/>
  <c r="G26" i="2"/>
  <c r="C26" i="2" s="1"/>
  <c r="I26" i="2"/>
  <c r="O26" i="2"/>
  <c r="B27" i="2"/>
  <c r="C27" i="2"/>
  <c r="D28" i="2"/>
  <c r="B28" i="2" s="1"/>
  <c r="E28" i="2"/>
  <c r="C28" i="2" s="1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32" i="2"/>
  <c r="C32" i="2"/>
  <c r="D32" i="2"/>
  <c r="E32" i="2"/>
  <c r="E31" i="2" s="1"/>
  <c r="F32" i="2"/>
  <c r="F31" i="2" s="1"/>
  <c r="G32" i="2"/>
  <c r="H32" i="2"/>
  <c r="I32" i="2"/>
  <c r="J32" i="2"/>
  <c r="J31" i="2" s="1"/>
  <c r="K32" i="2"/>
  <c r="K31" i="2" s="1"/>
  <c r="L32" i="2"/>
  <c r="M32" i="2"/>
  <c r="N32" i="2"/>
  <c r="O32" i="2"/>
  <c r="P32" i="2"/>
  <c r="Q32" i="2"/>
  <c r="Q31" i="2" s="1"/>
  <c r="R32" i="2"/>
  <c r="R31" i="2" s="1"/>
  <c r="S32" i="2"/>
  <c r="B33" i="2"/>
  <c r="C33" i="2"/>
  <c r="C5" i="2" s="1"/>
  <c r="D33" i="2"/>
  <c r="E33" i="2"/>
  <c r="F33" i="2"/>
  <c r="G33" i="2"/>
  <c r="H33" i="2"/>
  <c r="I33" i="2"/>
  <c r="J33" i="2"/>
  <c r="K33" i="2"/>
  <c r="L33" i="2"/>
  <c r="L31" i="2" s="1"/>
  <c r="M33" i="2"/>
  <c r="N33" i="2"/>
  <c r="O33" i="2"/>
  <c r="O31" i="2" s="1"/>
  <c r="P33" i="2"/>
  <c r="Q33" i="2"/>
  <c r="R33" i="2"/>
  <c r="S33" i="2"/>
  <c r="S31" i="2" s="1"/>
  <c r="B34" i="2"/>
  <c r="C34" i="2"/>
  <c r="D34" i="2"/>
  <c r="E34" i="2"/>
  <c r="F34" i="2"/>
  <c r="G34" i="2"/>
  <c r="H34" i="2"/>
  <c r="I34" i="2"/>
  <c r="J34" i="2"/>
  <c r="K34" i="2"/>
  <c r="L34" i="2"/>
  <c r="M34" i="2"/>
  <c r="P34" i="2"/>
  <c r="Q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C36" i="2"/>
  <c r="E36" i="2"/>
  <c r="G36" i="2"/>
  <c r="K36" i="2"/>
  <c r="M36" i="2"/>
  <c r="Q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S38" i="2"/>
  <c r="B41" i="2"/>
  <c r="B40" i="2" s="1"/>
  <c r="C41" i="2"/>
  <c r="C40" i="2" s="1"/>
  <c r="D41" i="2"/>
  <c r="D40" i="2" s="1"/>
  <c r="E41" i="2"/>
  <c r="F41" i="2"/>
  <c r="F40" i="2" s="1"/>
  <c r="G41" i="2"/>
  <c r="G40" i="2" s="1"/>
  <c r="H41" i="2"/>
  <c r="I41" i="2"/>
  <c r="I40" i="2" s="1"/>
  <c r="J41" i="2"/>
  <c r="J40" i="2" s="1"/>
  <c r="K41" i="2"/>
  <c r="K40" i="2" s="1"/>
  <c r="L41" i="2"/>
  <c r="L40" i="2" s="1"/>
  <c r="M41" i="2"/>
  <c r="M40" i="2" s="1"/>
  <c r="N41" i="2"/>
  <c r="N40" i="2" s="1"/>
  <c r="O41" i="2"/>
  <c r="O40" i="2" s="1"/>
  <c r="P41" i="2"/>
  <c r="P40" i="2" s="1"/>
  <c r="Q41" i="2"/>
  <c r="R41" i="2"/>
  <c r="R40" i="2" s="1"/>
  <c r="S41" i="2"/>
  <c r="S40" i="2" s="1"/>
  <c r="B42" i="2"/>
  <c r="C42" i="2"/>
  <c r="D42" i="2"/>
  <c r="E42" i="2"/>
  <c r="E40" i="2" s="1"/>
  <c r="F42" i="2"/>
  <c r="G42" i="2"/>
  <c r="H42" i="2"/>
  <c r="B14" i="2" s="1"/>
  <c r="I42" i="2"/>
  <c r="J42" i="2"/>
  <c r="K42" i="2"/>
  <c r="L42" i="2"/>
  <c r="M42" i="2"/>
  <c r="N42" i="2"/>
  <c r="O42" i="2"/>
  <c r="P42" i="2"/>
  <c r="Q42" i="2"/>
  <c r="Q40" i="2" s="1"/>
  <c r="S42" i="2"/>
  <c r="B43" i="2"/>
  <c r="C43" i="2"/>
  <c r="D43" i="2"/>
  <c r="E43" i="2"/>
  <c r="F43" i="2"/>
  <c r="G43" i="2"/>
  <c r="H43" i="2"/>
  <c r="I43" i="2"/>
  <c r="J43" i="2"/>
  <c r="K43" i="2"/>
  <c r="L43" i="2"/>
  <c r="B15" i="2" s="1"/>
  <c r="M43" i="2"/>
  <c r="N43" i="2"/>
  <c r="O43" i="2"/>
  <c r="P43" i="2"/>
  <c r="Q43" i="2"/>
  <c r="R43" i="2"/>
  <c r="S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B45" i="2"/>
  <c r="C45" i="2"/>
  <c r="D45" i="2"/>
  <c r="E45" i="2"/>
  <c r="F45" i="2"/>
  <c r="G45" i="2"/>
  <c r="H45" i="2"/>
  <c r="I45" i="2"/>
  <c r="J45" i="2"/>
  <c r="K45" i="2"/>
  <c r="L45" i="2"/>
  <c r="B17" i="2" s="1"/>
  <c r="M45" i="2"/>
  <c r="N45" i="2"/>
  <c r="O45" i="2"/>
  <c r="P45" i="2"/>
  <c r="Q45" i="2"/>
  <c r="R45" i="2"/>
  <c r="S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C47" i="2"/>
  <c r="D47" i="2"/>
  <c r="B19" i="2" s="1"/>
  <c r="E47" i="2"/>
  <c r="F47" i="2"/>
  <c r="G47" i="2"/>
  <c r="I47" i="2"/>
  <c r="K47" i="2"/>
  <c r="M47" i="2"/>
  <c r="N47" i="2"/>
  <c r="O47" i="2"/>
  <c r="P47" i="2"/>
  <c r="Q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B49" i="2"/>
  <c r="C49" i="2"/>
  <c r="D49" i="2"/>
  <c r="E49" i="2"/>
  <c r="F49" i="2"/>
  <c r="G49" i="2"/>
  <c r="J49" i="2"/>
  <c r="K49" i="2"/>
  <c r="M49" i="2"/>
  <c r="O49" i="2"/>
  <c r="Q49" i="2"/>
  <c r="C50" i="2"/>
  <c r="D50" i="2"/>
  <c r="E50" i="2"/>
  <c r="H50" i="2"/>
  <c r="I50" i="2"/>
  <c r="J50" i="2"/>
  <c r="K50" i="2"/>
  <c r="L50" i="2"/>
  <c r="M50" i="2"/>
  <c r="C22" i="2" s="1"/>
  <c r="N50" i="2"/>
  <c r="O50" i="2"/>
  <c r="P50" i="2"/>
  <c r="Q50" i="2"/>
  <c r="B51" i="2"/>
  <c r="C51" i="2"/>
  <c r="D51" i="2"/>
  <c r="E51" i="2"/>
  <c r="F51" i="2"/>
  <c r="G51" i="2"/>
  <c r="J51" i="2"/>
  <c r="K51" i="2"/>
  <c r="L51" i="2"/>
  <c r="M51" i="2"/>
  <c r="N51" i="2"/>
  <c r="O51" i="2"/>
  <c r="P51" i="2"/>
  <c r="Q51" i="2"/>
  <c r="R51" i="2"/>
  <c r="S51" i="2"/>
  <c r="B52" i="2"/>
  <c r="B24" i="2" s="1"/>
  <c r="C52" i="2"/>
  <c r="E52" i="2"/>
  <c r="F52" i="2"/>
  <c r="G52" i="2"/>
  <c r="L52" i="2"/>
  <c r="M52" i="2"/>
  <c r="Q52" i="2"/>
  <c r="C53" i="2"/>
  <c r="D53" i="2"/>
  <c r="B25" i="2" s="1"/>
  <c r="E53" i="2"/>
  <c r="G53" i="2"/>
  <c r="I53" i="2"/>
  <c r="K53" i="2"/>
  <c r="L53" i="2"/>
  <c r="M53" i="2"/>
  <c r="O53" i="2"/>
  <c r="P53" i="2"/>
  <c r="Q53" i="2"/>
  <c r="B54" i="2"/>
  <c r="C54" i="2"/>
  <c r="D54" i="2"/>
  <c r="E54" i="2"/>
  <c r="G54" i="2"/>
  <c r="I54" i="2"/>
  <c r="K54" i="2"/>
  <c r="N54" i="2"/>
  <c r="O54" i="2"/>
  <c r="P54" i="2"/>
  <c r="Q54" i="2"/>
  <c r="Q3" i="2" l="1"/>
  <c r="I31" i="2"/>
  <c r="J3" i="2"/>
  <c r="K3" i="2"/>
  <c r="P31" i="2"/>
  <c r="D31" i="2"/>
  <c r="I3" i="2"/>
  <c r="N31" i="2"/>
  <c r="B31" i="2"/>
  <c r="G3" i="2"/>
  <c r="G31" i="2"/>
  <c r="M31" i="2"/>
  <c r="F3" i="2"/>
  <c r="O3" i="2"/>
  <c r="S3" i="2"/>
  <c r="R3" i="2"/>
  <c r="H40" i="2"/>
  <c r="H31" i="2" s="1"/>
  <c r="C31" i="2"/>
  <c r="D12" i="2"/>
  <c r="B12" i="2" s="1"/>
  <c r="E12" i="2"/>
  <c r="C12" i="2" s="1"/>
  <c r="C4" i="2"/>
  <c r="C3" i="2" s="1"/>
  <c r="B4" i="2"/>
  <c r="B3" i="2" s="1"/>
  <c r="K12" i="2"/>
  <c r="D3" i="2" l="1"/>
  <c r="E3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E55" i="2"/>
</calcChain>
</file>

<file path=xl/sharedStrings.xml><?xml version="1.0" encoding="utf-8"?>
<sst xmlns="http://schemas.openxmlformats.org/spreadsheetml/2006/main" count="109" uniqueCount="72">
  <si>
    <t xml:space="preserve"> </t>
    <phoneticPr fontId="4" type="noConversion"/>
  </si>
  <si>
    <t>設施項目</t>
    <phoneticPr fontId="4" type="noConversion"/>
  </si>
  <si>
    <t>合計</t>
    <phoneticPr fontId="4" type="noConversion"/>
  </si>
  <si>
    <r>
      <t xml:space="preserve"> 1. </t>
    </r>
    <r>
      <rPr>
        <b/>
        <sz val="8"/>
        <color theme="1"/>
        <rFont val="MingLiU"/>
        <family val="3"/>
        <charset val="136"/>
      </rPr>
      <t>田徑賽場</t>
    </r>
    <phoneticPr fontId="4" type="noConversion"/>
  </si>
  <si>
    <r>
      <t xml:space="preserve"> 2. </t>
    </r>
    <r>
      <rPr>
        <b/>
        <sz val="8"/>
        <color theme="1"/>
        <rFont val="MingLiU"/>
        <family val="3"/>
        <charset val="136"/>
      </rPr>
      <t>足球場</t>
    </r>
    <phoneticPr fontId="4" type="noConversion"/>
  </si>
  <si>
    <r>
      <t xml:space="preserve"> 3. </t>
    </r>
    <r>
      <rPr>
        <b/>
        <sz val="8"/>
        <color theme="1"/>
        <rFont val="MingLiU"/>
        <family val="3"/>
        <charset val="136"/>
      </rPr>
      <t>冰球場</t>
    </r>
    <phoneticPr fontId="4" type="noConversion"/>
  </si>
  <si>
    <r>
      <t xml:space="preserve"> 4. </t>
    </r>
    <r>
      <rPr>
        <b/>
        <sz val="8"/>
        <color theme="1"/>
        <rFont val="MingLiU"/>
        <family val="3"/>
        <charset val="136"/>
      </rPr>
      <t>棒球場</t>
    </r>
    <phoneticPr fontId="4" type="noConversion"/>
  </si>
  <si>
    <r>
      <t xml:space="preserve"> 5. </t>
    </r>
    <r>
      <rPr>
        <b/>
        <sz val="8"/>
        <color theme="1"/>
        <rFont val="MingLiU"/>
        <family val="3"/>
        <charset val="136"/>
      </rPr>
      <t>自行車賽場</t>
    </r>
    <phoneticPr fontId="4" type="noConversion"/>
  </si>
  <si>
    <r>
      <t xml:space="preserve"> 6. </t>
    </r>
    <r>
      <rPr>
        <b/>
        <sz val="8"/>
        <color theme="1"/>
        <rFont val="MingLiU"/>
        <family val="3"/>
        <charset val="136"/>
      </rPr>
      <t>網球場</t>
    </r>
    <phoneticPr fontId="4" type="noConversion"/>
  </si>
  <si>
    <r>
      <t xml:space="preserve"> 7. </t>
    </r>
    <r>
      <rPr>
        <b/>
        <sz val="8"/>
        <color theme="1"/>
        <rFont val="MingLiU"/>
        <family val="3"/>
        <charset val="136"/>
      </rPr>
      <t>摔角場</t>
    </r>
    <phoneticPr fontId="4" type="noConversion"/>
  </si>
  <si>
    <r>
      <t xml:space="preserve"> 8. </t>
    </r>
    <r>
      <rPr>
        <b/>
        <sz val="8"/>
        <color theme="1"/>
        <rFont val="MingLiU"/>
        <family val="3"/>
        <charset val="136"/>
      </rPr>
      <t>簡易運動場</t>
    </r>
    <r>
      <rPr>
        <b/>
        <sz val="8"/>
        <color theme="1"/>
        <rFont val="돋움"/>
        <family val="3"/>
        <charset val="129"/>
      </rPr>
      <t xml:space="preserve">
   (</t>
    </r>
    <r>
      <rPr>
        <b/>
        <sz val="8"/>
        <color theme="1"/>
        <rFont val="MingLiU"/>
        <family val="3"/>
        <charset val="136"/>
      </rPr>
      <t>社區體育設施</t>
    </r>
    <r>
      <rPr>
        <b/>
        <sz val="8"/>
        <color theme="1"/>
        <rFont val="돋움"/>
        <family val="3"/>
        <charset val="129"/>
      </rPr>
      <t>)</t>
    </r>
    <phoneticPr fontId="4" type="noConversion"/>
  </si>
  <si>
    <r>
      <t xml:space="preserve"> 9. </t>
    </r>
    <r>
      <rPr>
        <b/>
        <sz val="8"/>
        <color theme="1"/>
        <rFont val="MingLiU"/>
        <family val="3"/>
        <charset val="136"/>
      </rPr>
      <t>體育館</t>
    </r>
    <phoneticPr fontId="4" type="noConversion"/>
  </si>
  <si>
    <t xml:space="preserve">  球類體育館</t>
    <phoneticPr fontId="4" type="noConversion"/>
  </si>
  <si>
    <r>
      <t xml:space="preserve">   </t>
    </r>
    <r>
      <rPr>
        <b/>
        <sz val="8"/>
        <color theme="1"/>
        <rFont val="MingLiU"/>
        <family val="3"/>
        <charset val="136"/>
      </rPr>
      <t>鬥技體育館</t>
    </r>
    <phoneticPr fontId="4" type="noConversion"/>
  </si>
  <si>
    <r>
      <t xml:space="preserve">   </t>
    </r>
    <r>
      <rPr>
        <b/>
        <sz val="8"/>
        <color theme="1"/>
        <rFont val="MingLiU"/>
        <family val="3"/>
        <charset val="136"/>
      </rPr>
      <t>生活體育館</t>
    </r>
    <phoneticPr fontId="4" type="noConversion"/>
  </si>
  <si>
    <r>
      <t xml:space="preserve"> 10. </t>
    </r>
    <r>
      <rPr>
        <b/>
        <sz val="8"/>
        <color theme="1"/>
        <rFont val="MingLiU"/>
        <family val="3"/>
        <charset val="136"/>
      </rPr>
      <t>全天候槌球場</t>
    </r>
    <phoneticPr fontId="4" type="noConversion"/>
  </si>
  <si>
    <r>
      <t xml:space="preserve"> 11. </t>
    </r>
    <r>
      <rPr>
        <b/>
        <sz val="8"/>
        <color theme="1"/>
        <rFont val="MingLiU"/>
        <family val="3"/>
        <charset val="136"/>
      </rPr>
      <t>游泳池</t>
    </r>
    <phoneticPr fontId="4" type="noConversion"/>
  </si>
  <si>
    <r>
      <t xml:space="preserve"> 12. </t>
    </r>
    <r>
      <rPr>
        <b/>
        <sz val="8"/>
        <color theme="1"/>
        <rFont val="MingLiU"/>
        <family val="3"/>
        <charset val="136"/>
      </rPr>
      <t>滑輪場</t>
    </r>
    <phoneticPr fontId="4" type="noConversion"/>
  </si>
  <si>
    <r>
      <t xml:space="preserve"> 13. </t>
    </r>
    <r>
      <rPr>
        <b/>
        <sz val="8"/>
        <color theme="1"/>
        <rFont val="MingLiU"/>
        <family val="3"/>
        <charset val="136"/>
      </rPr>
      <t>射擊場</t>
    </r>
    <phoneticPr fontId="4" type="noConversion"/>
  </si>
  <si>
    <r>
      <t xml:space="preserve"> 14. </t>
    </r>
    <r>
      <rPr>
        <b/>
        <sz val="8"/>
        <color theme="1"/>
        <rFont val="MingLiU"/>
        <family val="3"/>
        <charset val="136"/>
      </rPr>
      <t>國弓場</t>
    </r>
    <phoneticPr fontId="4" type="noConversion"/>
  </si>
  <si>
    <r>
      <t xml:space="preserve"> 15. </t>
    </r>
    <r>
      <rPr>
        <b/>
        <sz val="8"/>
        <color theme="1"/>
        <rFont val="MingLiU"/>
        <family val="3"/>
        <charset val="136"/>
      </rPr>
      <t>射箭場</t>
    </r>
    <phoneticPr fontId="4" type="noConversion"/>
  </si>
  <si>
    <r>
      <t xml:space="preserve"> 16. </t>
    </r>
    <r>
      <rPr>
        <b/>
        <sz val="8"/>
        <color theme="1"/>
        <rFont val="MingLiU"/>
        <family val="3"/>
        <charset val="136"/>
      </rPr>
      <t>騎馬場</t>
    </r>
    <phoneticPr fontId="4" type="noConversion"/>
  </si>
  <si>
    <r>
      <t xml:space="preserve"> 17. </t>
    </r>
    <r>
      <rPr>
        <b/>
        <sz val="8"/>
        <color theme="1"/>
        <rFont val="MingLiU"/>
        <family val="3"/>
        <charset val="136"/>
      </rPr>
      <t>高爾夫練習場</t>
    </r>
    <phoneticPr fontId="4" type="noConversion"/>
  </si>
  <si>
    <r>
      <t xml:space="preserve"> 18. </t>
    </r>
    <r>
      <rPr>
        <b/>
        <sz val="8"/>
        <color theme="1"/>
        <rFont val="MingLiU"/>
        <family val="3"/>
        <charset val="136"/>
      </rPr>
      <t>賽艇輕艇場</t>
    </r>
    <phoneticPr fontId="4" type="noConversion"/>
  </si>
  <si>
    <r>
      <t xml:space="preserve"> 19. </t>
    </r>
    <r>
      <rPr>
        <b/>
        <sz val="8"/>
        <color theme="1"/>
        <rFont val="MingLiU"/>
        <family val="3"/>
        <charset val="136"/>
      </rPr>
      <t>遊艇場</t>
    </r>
    <phoneticPr fontId="4" type="noConversion"/>
  </si>
  <si>
    <r>
      <t xml:space="preserve"> 20. </t>
    </r>
    <r>
      <rPr>
        <b/>
        <sz val="8"/>
        <color theme="1"/>
        <rFont val="MingLiU"/>
        <family val="3"/>
        <charset val="136"/>
      </rPr>
      <t>冰上賽場</t>
    </r>
    <phoneticPr fontId="4" type="noConversion"/>
  </si>
  <si>
    <r>
      <t xml:space="preserve"> 21. </t>
    </r>
    <r>
      <rPr>
        <b/>
        <sz val="8"/>
        <color theme="1"/>
        <rFont val="MingLiU"/>
        <family val="3"/>
        <charset val="136"/>
      </rPr>
      <t>雪上賽場</t>
    </r>
    <phoneticPr fontId="4" type="noConversion"/>
  </si>
  <si>
    <r>
      <t xml:space="preserve"> 22. </t>
    </r>
    <r>
      <rPr>
        <b/>
        <sz val="8"/>
        <color theme="1"/>
        <rFont val="MingLiU"/>
        <family val="3"/>
        <charset val="136"/>
      </rPr>
      <t>其他設施</t>
    </r>
    <phoneticPr fontId="4" type="noConversion"/>
  </si>
  <si>
    <r>
      <t xml:space="preserve"> 1. </t>
    </r>
    <r>
      <rPr>
        <sz val="8"/>
        <color theme="1"/>
        <rFont val="MingLiU"/>
        <family val="3"/>
        <charset val="136"/>
      </rPr>
      <t>田徑賽場</t>
    </r>
    <phoneticPr fontId="4" type="noConversion"/>
  </si>
  <si>
    <r>
      <t xml:space="preserve"> 2. </t>
    </r>
    <r>
      <rPr>
        <sz val="8"/>
        <color theme="1"/>
        <rFont val="MingLiU"/>
        <family val="3"/>
        <charset val="136"/>
      </rPr>
      <t>足球場</t>
    </r>
    <phoneticPr fontId="4" type="noConversion"/>
  </si>
  <si>
    <r>
      <t xml:space="preserve"> 3. </t>
    </r>
    <r>
      <rPr>
        <sz val="8"/>
        <color theme="1"/>
        <rFont val="MingLiU"/>
        <family val="3"/>
        <charset val="136"/>
      </rPr>
      <t>冰球場</t>
    </r>
    <phoneticPr fontId="4" type="noConversion"/>
  </si>
  <si>
    <r>
      <t xml:space="preserve"> 4. </t>
    </r>
    <r>
      <rPr>
        <sz val="8"/>
        <color theme="1"/>
        <rFont val="MingLiU"/>
        <family val="3"/>
        <charset val="136"/>
      </rPr>
      <t>棒球場</t>
    </r>
    <phoneticPr fontId="4" type="noConversion"/>
  </si>
  <si>
    <r>
      <t xml:space="preserve"> 5. </t>
    </r>
    <r>
      <rPr>
        <sz val="8"/>
        <color theme="1"/>
        <rFont val="MingLiU"/>
        <family val="3"/>
        <charset val="136"/>
      </rPr>
      <t>自行車賽場</t>
    </r>
    <phoneticPr fontId="4" type="noConversion"/>
  </si>
  <si>
    <r>
      <t xml:space="preserve"> 6. </t>
    </r>
    <r>
      <rPr>
        <sz val="8"/>
        <color theme="1"/>
        <rFont val="MingLiU"/>
        <family val="3"/>
        <charset val="136"/>
      </rPr>
      <t>網球場</t>
    </r>
    <phoneticPr fontId="4" type="noConversion"/>
  </si>
  <si>
    <r>
      <t xml:space="preserve"> 7. </t>
    </r>
    <r>
      <rPr>
        <sz val="8"/>
        <color theme="1"/>
        <rFont val="MingLiU"/>
        <family val="3"/>
        <charset val="136"/>
      </rPr>
      <t>摔角場</t>
    </r>
    <phoneticPr fontId="4" type="noConversion"/>
  </si>
  <si>
    <r>
      <t xml:space="preserve"> 8. </t>
    </r>
    <r>
      <rPr>
        <sz val="8"/>
        <color theme="1"/>
        <rFont val="MingLiU"/>
        <family val="3"/>
        <charset val="136"/>
      </rPr>
      <t>簡易運動場</t>
    </r>
    <r>
      <rPr>
        <sz val="8"/>
        <color theme="1"/>
        <rFont val="돋움"/>
        <family val="3"/>
        <charset val="129"/>
      </rPr>
      <t xml:space="preserve">
   (</t>
    </r>
    <r>
      <rPr>
        <sz val="8"/>
        <color theme="1"/>
        <rFont val="MingLiU"/>
        <family val="3"/>
        <charset val="136"/>
      </rPr>
      <t>社區體育設施</t>
    </r>
    <r>
      <rPr>
        <sz val="8"/>
        <color theme="1"/>
        <rFont val="돋움"/>
        <family val="3"/>
        <charset val="129"/>
      </rPr>
      <t>)</t>
    </r>
    <phoneticPr fontId="4" type="noConversion"/>
  </si>
  <si>
    <r>
      <t xml:space="preserve"> 9. </t>
    </r>
    <r>
      <rPr>
        <sz val="8"/>
        <color theme="1"/>
        <rFont val="MingLiU"/>
        <family val="3"/>
        <charset val="136"/>
      </rPr>
      <t>體育館</t>
    </r>
    <phoneticPr fontId="4" type="noConversion"/>
  </si>
  <si>
    <r>
      <t xml:space="preserve">   </t>
    </r>
    <r>
      <rPr>
        <sz val="8"/>
        <color theme="1"/>
        <rFont val="MingLiU"/>
        <family val="3"/>
        <charset val="136"/>
      </rPr>
      <t>鬥技體育館</t>
    </r>
    <phoneticPr fontId="4" type="noConversion"/>
  </si>
  <si>
    <r>
      <t xml:space="preserve">   </t>
    </r>
    <r>
      <rPr>
        <sz val="8"/>
        <color theme="1"/>
        <rFont val="MingLiU"/>
        <family val="3"/>
        <charset val="136"/>
      </rPr>
      <t>生活體育館</t>
    </r>
    <phoneticPr fontId="4" type="noConversion"/>
  </si>
  <si>
    <r>
      <t xml:space="preserve"> 10. </t>
    </r>
    <r>
      <rPr>
        <sz val="8"/>
        <color theme="1"/>
        <rFont val="MingLiU"/>
        <family val="3"/>
        <charset val="136"/>
      </rPr>
      <t>全天候槌球場</t>
    </r>
    <phoneticPr fontId="4" type="noConversion"/>
  </si>
  <si>
    <r>
      <t xml:space="preserve"> 11. </t>
    </r>
    <r>
      <rPr>
        <sz val="8"/>
        <color theme="1"/>
        <rFont val="MingLiU"/>
        <family val="3"/>
        <charset val="136"/>
      </rPr>
      <t>游泳池</t>
    </r>
    <phoneticPr fontId="4" type="noConversion"/>
  </si>
  <si>
    <r>
      <t xml:space="preserve"> 12. </t>
    </r>
    <r>
      <rPr>
        <sz val="8"/>
        <color theme="1"/>
        <rFont val="MingLiU"/>
        <family val="3"/>
        <charset val="136"/>
      </rPr>
      <t>滑輪場</t>
    </r>
    <phoneticPr fontId="4" type="noConversion"/>
  </si>
  <si>
    <r>
      <t xml:space="preserve"> 13. </t>
    </r>
    <r>
      <rPr>
        <sz val="8"/>
        <color theme="1"/>
        <rFont val="MingLiU"/>
        <family val="3"/>
        <charset val="136"/>
      </rPr>
      <t>射擊場</t>
    </r>
    <phoneticPr fontId="4" type="noConversion"/>
  </si>
  <si>
    <r>
      <t xml:space="preserve"> 14. </t>
    </r>
    <r>
      <rPr>
        <sz val="8"/>
        <color theme="1"/>
        <rFont val="MingLiU"/>
        <family val="3"/>
        <charset val="136"/>
      </rPr>
      <t>國弓場</t>
    </r>
    <phoneticPr fontId="4" type="noConversion"/>
  </si>
  <si>
    <r>
      <t xml:space="preserve"> 15. </t>
    </r>
    <r>
      <rPr>
        <sz val="8"/>
        <color theme="1"/>
        <rFont val="MingLiU"/>
        <family val="3"/>
        <charset val="136"/>
      </rPr>
      <t>射箭場</t>
    </r>
    <phoneticPr fontId="4" type="noConversion"/>
  </si>
  <si>
    <r>
      <t xml:space="preserve"> 16. </t>
    </r>
    <r>
      <rPr>
        <sz val="8"/>
        <color theme="1"/>
        <rFont val="MingLiU"/>
        <family val="3"/>
        <charset val="136"/>
      </rPr>
      <t>騎馬場</t>
    </r>
    <phoneticPr fontId="4" type="noConversion"/>
  </si>
  <si>
    <r>
      <t xml:space="preserve"> 17. </t>
    </r>
    <r>
      <rPr>
        <sz val="8"/>
        <color theme="1"/>
        <rFont val="MingLiU"/>
        <family val="3"/>
        <charset val="136"/>
      </rPr>
      <t>高爾夫練習場</t>
    </r>
    <phoneticPr fontId="4" type="noConversion"/>
  </si>
  <si>
    <r>
      <t xml:space="preserve"> 18. </t>
    </r>
    <r>
      <rPr>
        <sz val="8"/>
        <color theme="1"/>
        <rFont val="MingLiU"/>
        <family val="3"/>
        <charset val="136"/>
      </rPr>
      <t>賽艇輕艇場</t>
    </r>
    <phoneticPr fontId="4" type="noConversion"/>
  </si>
  <si>
    <r>
      <t xml:space="preserve"> 19. </t>
    </r>
    <r>
      <rPr>
        <sz val="8"/>
        <color theme="1"/>
        <rFont val="MingLiU"/>
        <family val="3"/>
        <charset val="136"/>
      </rPr>
      <t>遊艇場</t>
    </r>
    <phoneticPr fontId="4" type="noConversion"/>
  </si>
  <si>
    <r>
      <t xml:space="preserve"> 20. </t>
    </r>
    <r>
      <rPr>
        <sz val="8"/>
        <color theme="1"/>
        <rFont val="MingLiU"/>
        <family val="3"/>
        <charset val="136"/>
      </rPr>
      <t>冰上賽場</t>
    </r>
    <phoneticPr fontId="4" type="noConversion"/>
  </si>
  <si>
    <r>
      <t xml:space="preserve"> 21. </t>
    </r>
    <r>
      <rPr>
        <sz val="8"/>
        <color theme="1"/>
        <rFont val="MingLiU"/>
        <family val="3"/>
        <charset val="136"/>
      </rPr>
      <t>雪上賽場</t>
    </r>
    <phoneticPr fontId="4" type="noConversion"/>
  </si>
  <si>
    <r>
      <t xml:space="preserve"> 22. </t>
    </r>
    <r>
      <rPr>
        <sz val="8"/>
        <color theme="1"/>
        <rFont val="MingLiU"/>
        <family val="3"/>
        <charset val="136"/>
      </rPr>
      <t>其他設施</t>
    </r>
    <phoneticPr fontId="4" type="noConversion"/>
  </si>
  <si>
    <t>數量</t>
    <phoneticPr fontId="4" type="noConversion"/>
  </si>
  <si>
    <t>面積</t>
    <phoneticPr fontId="4" type="noConversion"/>
  </si>
  <si>
    <t>首爾</t>
    <phoneticPr fontId="4" type="noConversion"/>
  </si>
  <si>
    <t>釜山</t>
    <phoneticPr fontId="4" type="noConversion"/>
  </si>
  <si>
    <t>大邱</t>
    <phoneticPr fontId="4" type="noConversion"/>
  </si>
  <si>
    <t>仁川</t>
    <phoneticPr fontId="4" type="noConversion"/>
  </si>
  <si>
    <t>光州</t>
    <phoneticPr fontId="4" type="noConversion"/>
  </si>
  <si>
    <t>大田</t>
    <phoneticPr fontId="4" type="noConversion"/>
  </si>
  <si>
    <t>蔚山</t>
    <phoneticPr fontId="4" type="noConversion"/>
  </si>
  <si>
    <t>世宗</t>
    <phoneticPr fontId="4" type="noConversion"/>
  </si>
  <si>
    <t>京畿</t>
    <phoneticPr fontId="4" type="noConversion"/>
  </si>
  <si>
    <t>江原</t>
    <phoneticPr fontId="4" type="noConversion"/>
  </si>
  <si>
    <t>忠北</t>
    <phoneticPr fontId="4" type="noConversion"/>
  </si>
  <si>
    <t>忠南</t>
    <phoneticPr fontId="4" type="noConversion"/>
  </si>
  <si>
    <t>全北</t>
    <phoneticPr fontId="4" type="noConversion"/>
  </si>
  <si>
    <t>全南</t>
    <phoneticPr fontId="4" type="noConversion"/>
  </si>
  <si>
    <t>慶北</t>
    <phoneticPr fontId="4" type="noConversion"/>
  </si>
  <si>
    <t>慶南</t>
    <phoneticPr fontId="4" type="noConversion"/>
  </si>
  <si>
    <t>濟州</t>
    <phoneticPr fontId="4" type="noConversion"/>
  </si>
  <si>
    <t>全韓國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</si>
</sst>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,##0_);[Red]\(#,##0\)"/>
    <numFmt numFmtId="179" formatCode="_-* #,##0_-;\-* #,##0_-;_-* &quot;-&quot;_-;_-@_-"/>
  </numFmts>
  <fonts count="15">
    <font>
      <sz val="11"/>
      <color theme="1"/>
      <name val="新細明體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新細明體"/>
      <family val="2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8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8"/>
      <color indexed="8"/>
      <name val="돋움"/>
      <family val="3"/>
      <charset val="129"/>
    </font>
    <font>
      <sz val="8"/>
      <color rgb="FFFF0000"/>
      <name val="돋움"/>
      <family val="3"/>
      <charset val="129"/>
    </font>
    <font>
      <b/>
      <sz val="10"/>
      <name val="MingLiU"/>
      <family val="3"/>
      <charset val="136"/>
    </font>
    <font>
      <b/>
      <sz val="8"/>
      <color theme="1"/>
      <name val="MingLiU"/>
      <family val="3"/>
      <charset val="136"/>
    </font>
    <font>
      <b/>
      <sz val="10"/>
      <color theme="1"/>
      <name val="MingLiU"/>
      <family val="3"/>
      <charset val="136"/>
    </font>
    <font>
      <sz val="8"/>
      <color theme="1"/>
      <name val="MingLiU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176" fontId="5" fillId="0" borderId="0" xfId="1" applyNumberFormat="1" applyFont="1">
      <alignment vertical="center"/>
    </xf>
    <xf numFmtId="176" fontId="6" fillId="3" borderId="8" xfId="1" applyNumberFormat="1" applyFont="1" applyFill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176" fontId="7" fillId="4" borderId="4" xfId="1" applyNumberFormat="1" applyFont="1" applyFill="1" applyBorder="1" applyAlignment="1">
      <alignment horizontal="center" vertical="center"/>
    </xf>
    <xf numFmtId="176" fontId="7" fillId="3" borderId="4" xfId="1" applyNumberFormat="1" applyFont="1" applyFill="1" applyBorder="1" applyAlignment="1">
      <alignment horizontal="center" vertical="center"/>
    </xf>
    <xf numFmtId="176" fontId="7" fillId="3" borderId="5" xfId="1" applyNumberFormat="1" applyFont="1" applyFill="1" applyBorder="1" applyAlignment="1">
      <alignment horizontal="center" vertical="center"/>
    </xf>
    <xf numFmtId="177" fontId="7" fillId="3" borderId="5" xfId="2" applyNumberFormat="1" applyFont="1" applyFill="1" applyBorder="1" applyAlignment="1">
      <alignment wrapText="1"/>
    </xf>
    <xf numFmtId="176" fontId="6" fillId="0" borderId="9" xfId="1" applyNumberFormat="1" applyFont="1" applyBorder="1" applyAlignment="1">
      <alignment horizontal="left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center" vertical="center"/>
    </xf>
    <xf numFmtId="176" fontId="7" fillId="0" borderId="9" xfId="1" applyNumberFormat="1" applyFont="1" applyBorder="1" applyAlignment="1">
      <alignment horizontal="center" vertical="center"/>
    </xf>
    <xf numFmtId="176" fontId="7" fillId="0" borderId="14" xfId="1" applyNumberFormat="1" applyFont="1" applyBorder="1" applyAlignment="1">
      <alignment horizontal="center" vertical="center"/>
    </xf>
    <xf numFmtId="177" fontId="7" fillId="0" borderId="5" xfId="2" applyNumberFormat="1" applyFont="1" applyBorder="1" applyAlignment="1">
      <alignment wrapText="1"/>
    </xf>
    <xf numFmtId="176" fontId="6" fillId="0" borderId="15" xfId="1" applyNumberFormat="1" applyFont="1" applyBorder="1" applyAlignment="1">
      <alignment horizontal="left" vertical="center"/>
    </xf>
    <xf numFmtId="176" fontId="7" fillId="0" borderId="10" xfId="1" applyNumberFormat="1" applyFont="1" applyBorder="1" applyAlignment="1">
      <alignment horizontal="center" vertical="center"/>
    </xf>
    <xf numFmtId="177" fontId="7" fillId="0" borderId="14" xfId="3" applyNumberFormat="1" applyFont="1" applyFill="1" applyBorder="1" applyAlignment="1">
      <alignment horizontal="center" vertical="center" wrapText="1"/>
    </xf>
    <xf numFmtId="176" fontId="7" fillId="0" borderId="15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14" xfId="1" applyNumberFormat="1" applyFont="1" applyBorder="1" applyAlignment="1">
      <alignment horizontal="center" vertical="center" shrinkToFit="1"/>
    </xf>
    <xf numFmtId="176" fontId="6" fillId="5" borderId="15" xfId="1" applyNumberFormat="1" applyFont="1" applyFill="1" applyBorder="1" applyAlignment="1">
      <alignment horizontal="left" vertical="center" wrapText="1"/>
    </xf>
    <xf numFmtId="176" fontId="6" fillId="5" borderId="10" xfId="1" applyNumberFormat="1" applyFont="1" applyFill="1" applyBorder="1" applyAlignment="1">
      <alignment horizontal="center" vertical="center"/>
    </xf>
    <xf numFmtId="176" fontId="6" fillId="5" borderId="11" xfId="1" applyNumberFormat="1" applyFont="1" applyFill="1" applyBorder="1" applyAlignment="1">
      <alignment horizontal="center" vertical="center"/>
    </xf>
    <xf numFmtId="176" fontId="7" fillId="5" borderId="16" xfId="1" applyNumberFormat="1" applyFont="1" applyFill="1" applyBorder="1" applyAlignment="1">
      <alignment horizontal="center" vertical="center"/>
    </xf>
    <xf numFmtId="176" fontId="7" fillId="5" borderId="14" xfId="1" applyNumberFormat="1" applyFont="1" applyFill="1" applyBorder="1" applyAlignment="1">
      <alignment horizontal="center" vertical="center"/>
    </xf>
    <xf numFmtId="176" fontId="7" fillId="5" borderId="15" xfId="1" applyNumberFormat="1" applyFont="1" applyFill="1" applyBorder="1" applyAlignment="1">
      <alignment horizontal="center" vertical="center"/>
    </xf>
    <xf numFmtId="176" fontId="6" fillId="0" borderId="17" xfId="1" applyNumberFormat="1" applyFont="1" applyBorder="1" applyAlignment="1">
      <alignment horizontal="left" vertical="center"/>
    </xf>
    <xf numFmtId="176" fontId="7" fillId="0" borderId="18" xfId="1" applyNumberFormat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 shrinkToFit="1"/>
    </xf>
    <xf numFmtId="176" fontId="7" fillId="0" borderId="17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left" vertical="center"/>
    </xf>
    <xf numFmtId="176" fontId="6" fillId="0" borderId="20" xfId="1" applyNumberFormat="1" applyFont="1" applyBorder="1" applyAlignment="1">
      <alignment horizontal="left" vertical="center"/>
    </xf>
    <xf numFmtId="176" fontId="6" fillId="0" borderId="2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7" fillId="0" borderId="23" xfId="1" applyNumberFormat="1" applyFont="1" applyBorder="1" applyAlignment="1">
      <alignment horizontal="center" vertical="center"/>
    </xf>
    <xf numFmtId="176" fontId="7" fillId="0" borderId="24" xfId="1" applyNumberFormat="1" applyFont="1" applyBorder="1" applyAlignment="1">
      <alignment horizontal="center" vertical="center"/>
    </xf>
    <xf numFmtId="176" fontId="7" fillId="0" borderId="25" xfId="1" applyNumberFormat="1" applyFont="1" applyBorder="1" applyAlignment="1">
      <alignment horizontal="center" vertical="center"/>
    </xf>
    <xf numFmtId="176" fontId="7" fillId="0" borderId="27" xfId="1" applyNumberFormat="1" applyFont="1" applyBorder="1" applyAlignment="1">
      <alignment horizontal="center" vertical="center"/>
    </xf>
    <xf numFmtId="176" fontId="7" fillId="0" borderId="28" xfId="1" applyNumberFormat="1" applyFont="1" applyBorder="1" applyAlignment="1">
      <alignment horizontal="center" vertical="center"/>
    </xf>
    <xf numFmtId="177" fontId="7" fillId="5" borderId="14" xfId="1" applyNumberFormat="1" applyFont="1" applyFill="1" applyBorder="1" applyAlignment="1">
      <alignment horizontal="center" vertical="center"/>
    </xf>
    <xf numFmtId="177" fontId="7" fillId="0" borderId="14" xfId="2" applyNumberFormat="1" applyFont="1" applyBorder="1" applyAlignment="1">
      <alignment wrapText="1"/>
    </xf>
    <xf numFmtId="176" fontId="7" fillId="0" borderId="15" xfId="1" applyNumberFormat="1" applyFont="1" applyBorder="1" applyAlignment="1">
      <alignment horizontal="left" vertical="center"/>
    </xf>
    <xf numFmtId="176" fontId="7" fillId="0" borderId="28" xfId="1" applyNumberFormat="1" applyFont="1" applyBorder="1" applyAlignment="1">
      <alignment horizontal="center" vertical="center" shrinkToFit="1"/>
    </xf>
    <xf numFmtId="176" fontId="4" fillId="0" borderId="0" xfId="1" applyNumberFormat="1" applyFont="1">
      <alignment vertical="center"/>
    </xf>
    <xf numFmtId="176" fontId="4" fillId="0" borderId="26" xfId="1" applyNumberFormat="1" applyFont="1" applyBorder="1" applyAlignment="1">
      <alignment horizontal="center" vertical="center"/>
    </xf>
    <xf numFmtId="177" fontId="9" fillId="0" borderId="26" xfId="2" applyNumberFormat="1" applyFont="1" applyBorder="1" applyAlignment="1">
      <alignment wrapText="1"/>
    </xf>
    <xf numFmtId="177" fontId="9" fillId="0" borderId="5" xfId="2" applyNumberFormat="1" applyFont="1" applyBorder="1" applyAlignment="1">
      <alignment wrapText="1"/>
    </xf>
    <xf numFmtId="176" fontId="4" fillId="0" borderId="5" xfId="1" applyNumberFormat="1" applyFont="1" applyBorder="1" applyAlignment="1">
      <alignment horizontal="center" vertical="center"/>
    </xf>
    <xf numFmtId="176" fontId="10" fillId="4" borderId="5" xfId="1" applyNumberFormat="1" applyFont="1" applyFill="1" applyBorder="1" applyAlignment="1">
      <alignment horizontal="center" vertical="center"/>
    </xf>
    <xf numFmtId="176" fontId="12" fillId="3" borderId="1" xfId="1" applyNumberFormat="1" applyFont="1" applyFill="1" applyBorder="1" applyAlignment="1">
      <alignment horizontal="center" vertical="center"/>
    </xf>
    <xf numFmtId="176" fontId="12" fillId="0" borderId="15" xfId="1" applyNumberFormat="1" applyFont="1" applyBorder="1" applyAlignment="1">
      <alignment horizontal="left" vertical="center"/>
    </xf>
    <xf numFmtId="176" fontId="12" fillId="3" borderId="5" xfId="1" applyNumberFormat="1" applyFont="1" applyFill="1" applyBorder="1" applyAlignment="1">
      <alignment horizontal="center" vertical="center"/>
    </xf>
    <xf numFmtId="176" fontId="7" fillId="0" borderId="9" xfId="1" applyNumberFormat="1" applyFont="1" applyBorder="1" applyAlignment="1">
      <alignment horizontal="left" vertical="center"/>
    </xf>
    <xf numFmtId="176" fontId="7" fillId="5" borderId="15" xfId="1" applyNumberFormat="1" applyFont="1" applyFill="1" applyBorder="1" applyAlignment="1">
      <alignment horizontal="left" vertical="center" wrapText="1"/>
    </xf>
    <xf numFmtId="176" fontId="14" fillId="0" borderId="15" xfId="1" applyNumberFormat="1" applyFont="1" applyBorder="1" applyAlignment="1">
      <alignment horizontal="left" vertical="center"/>
    </xf>
    <xf numFmtId="176" fontId="7" fillId="0" borderId="17" xfId="1" applyNumberFormat="1" applyFont="1" applyBorder="1" applyAlignment="1">
      <alignment horizontal="left" vertical="center"/>
    </xf>
    <xf numFmtId="176" fontId="7" fillId="0" borderId="11" xfId="1" applyNumberFormat="1" applyFont="1" applyBorder="1" applyAlignment="1">
      <alignment horizontal="left" vertical="center"/>
    </xf>
    <xf numFmtId="176" fontId="7" fillId="0" borderId="20" xfId="1" applyNumberFormat="1" applyFont="1" applyBorder="1" applyAlignment="1">
      <alignment horizontal="left" vertical="center"/>
    </xf>
    <xf numFmtId="176" fontId="11" fillId="2" borderId="6" xfId="1" applyNumberFormat="1" applyFont="1" applyFill="1" applyBorder="1" applyAlignment="1">
      <alignment horizontal="center" vertical="center"/>
    </xf>
    <xf numFmtId="176" fontId="11" fillId="2" borderId="7" xfId="1" applyNumberFormat="1" applyFont="1" applyFill="1" applyBorder="1" applyAlignment="1">
      <alignment horizontal="center" vertical="center"/>
    </xf>
    <xf numFmtId="176" fontId="13" fillId="2" borderId="1" xfId="1" applyNumberFormat="1" applyFont="1" applyFill="1" applyBorder="1" applyAlignment="1">
      <alignment horizontal="center" vertical="center"/>
    </xf>
    <xf numFmtId="176" fontId="11" fillId="2" borderId="5" xfId="1" applyNumberFormat="1" applyFont="1" applyFill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176" fontId="11" fillId="2" borderId="1" xfId="1" applyNumberFormat="1" applyFont="1" applyFill="1" applyBorder="1" applyAlignment="1">
      <alignment horizontal="center" vertical="center"/>
    </xf>
    <xf numFmtId="176" fontId="11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176" fontId="11" fillId="2" borderId="4" xfId="1" applyNumberFormat="1" applyFont="1" applyFill="1" applyBorder="1" applyAlignment="1">
      <alignment horizontal="center" vertical="center"/>
    </xf>
    <xf numFmtId="176" fontId="13" fillId="2" borderId="5" xfId="1" applyNumberFormat="1" applyFont="1" applyFill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/>
    </xf>
    <xf numFmtId="176" fontId="13" fillId="2" borderId="29" xfId="1" applyNumberFormat="1" applyFont="1" applyFill="1" applyBorder="1" applyAlignment="1">
      <alignment horizontal="center" vertical="center"/>
    </xf>
    <xf numFmtId="176" fontId="13" fillId="2" borderId="4" xfId="1" applyNumberFormat="1" applyFont="1" applyFill="1" applyBorder="1" applyAlignment="1">
      <alignment horizontal="center" vertical="center"/>
    </xf>
    <xf numFmtId="176" fontId="13" fillId="2" borderId="30" xfId="1" applyNumberFormat="1" applyFont="1" applyFill="1" applyBorder="1" applyAlignment="1">
      <alignment horizontal="center" vertical="center"/>
    </xf>
  </cellXfs>
  <cellStyles count="5">
    <cellStyle name="쉼표 [0] 2" xfId="3" xr:uid="{00000000-0005-0000-0000-000000000000}"/>
    <cellStyle name="쉼표 [0] 2 2" xfId="4" xr:uid="{1526C90B-F7C4-4BB2-9C05-D3A34800906B}"/>
    <cellStyle name="표준" xfId="0" builtinId="0"/>
    <cellStyle name="표준 2" xfId="1" xr:uid="{00000000-0005-0000-0000-000002000000}"/>
    <cellStyle name="표준_공공체육시설현황(육상장~빙상장)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8537;&#51076;1.+2023+&#51204;&#44397;&#44277;&#44277;&#52404;&#50977;&#49884;&#49444;(2022&#45380;&#47568;+&#44592;&#51456;++&#52509;&#442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표지"/>
      <sheetName val="일반개요"/>
      <sheetName val="공공체육시설의분류기준"/>
      <sheetName val="연도별현황"/>
      <sheetName val="설치주체별현황"/>
      <sheetName val="시도별현황"/>
      <sheetName val="육상경기장"/>
      <sheetName val="축구장"/>
      <sheetName val="하키장"/>
      <sheetName val="야구장"/>
      <sheetName val="싸이클경기장"/>
      <sheetName val="테니스장"/>
      <sheetName val="씨름장"/>
      <sheetName val="구기체육관"/>
      <sheetName val="투기체육관"/>
      <sheetName val="생활체육관"/>
      <sheetName val="게이트볼장"/>
      <sheetName val="수영장"/>
      <sheetName val="롤러스케이트장"/>
      <sheetName val="사격장"/>
      <sheetName val="국궁장"/>
      <sheetName val="양궁장"/>
      <sheetName val="승마장"/>
      <sheetName val="골프연습장"/>
      <sheetName val="조정카누장"/>
      <sheetName val="요트장"/>
      <sheetName val="빙상장"/>
      <sheetName val="스키점프경기장"/>
      <sheetName val="바이애슬론경기장"/>
      <sheetName val="크로스컨트리경기장"/>
      <sheetName val="봅슬레이,루지,스켈레톤경기장"/>
      <sheetName val="기타 체육시설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6">
            <v>3</v>
          </cell>
          <cell r="F6">
            <v>249613</v>
          </cell>
        </row>
        <row r="10">
          <cell r="C10">
            <v>3</v>
          </cell>
          <cell r="F10">
            <v>144597</v>
          </cell>
        </row>
        <row r="14">
          <cell r="C14">
            <v>5</v>
          </cell>
          <cell r="F14">
            <v>708147</v>
          </cell>
        </row>
        <row r="20">
          <cell r="C20">
            <v>4</v>
          </cell>
          <cell r="F20">
            <v>1064010</v>
          </cell>
        </row>
        <row r="25">
          <cell r="C25">
            <v>2</v>
          </cell>
          <cell r="F25">
            <v>470278</v>
          </cell>
        </row>
        <row r="28">
          <cell r="C28">
            <v>6</v>
          </cell>
          <cell r="F28">
            <v>319484</v>
          </cell>
        </row>
        <row r="35">
          <cell r="C35">
            <v>1</v>
          </cell>
        </row>
        <row r="36">
          <cell r="F36">
            <v>100930</v>
          </cell>
        </row>
        <row r="37">
          <cell r="C37">
            <v>41</v>
          </cell>
          <cell r="F37">
            <v>4410700.0600000005</v>
          </cell>
        </row>
        <row r="79">
          <cell r="C79">
            <v>33</v>
          </cell>
          <cell r="F79">
            <v>1837713</v>
          </cell>
        </row>
        <row r="113">
          <cell r="C113">
            <v>16</v>
          </cell>
          <cell r="F113">
            <v>932868</v>
          </cell>
        </row>
        <row r="130">
          <cell r="C130">
            <v>17</v>
          </cell>
          <cell r="F130">
            <v>2108110</v>
          </cell>
        </row>
        <row r="148">
          <cell r="C148">
            <v>15</v>
          </cell>
          <cell r="F148">
            <v>1251731</v>
          </cell>
        </row>
        <row r="164">
          <cell r="C164">
            <v>28</v>
          </cell>
          <cell r="F164">
            <v>1973739</v>
          </cell>
        </row>
        <row r="193">
          <cell r="C193">
            <v>29</v>
          </cell>
          <cell r="F193">
            <v>1888683</v>
          </cell>
        </row>
        <row r="223">
          <cell r="C223">
            <v>30</v>
          </cell>
          <cell r="F223">
            <v>2392738.9</v>
          </cell>
        </row>
        <row r="254">
          <cell r="C254">
            <v>14</v>
          </cell>
          <cell r="F254">
            <v>695144</v>
          </cell>
        </row>
      </sheetData>
      <sheetData sheetId="7">
        <row r="6">
          <cell r="C6">
            <v>69</v>
          </cell>
          <cell r="F6">
            <v>842701</v>
          </cell>
        </row>
        <row r="76">
          <cell r="C76">
            <v>33</v>
          </cell>
          <cell r="F76">
            <v>513730</v>
          </cell>
        </row>
        <row r="110">
          <cell r="C110">
            <v>36</v>
          </cell>
          <cell r="F110">
            <v>646308</v>
          </cell>
        </row>
        <row r="147">
          <cell r="C147">
            <v>33</v>
          </cell>
          <cell r="F147">
            <v>1057914.3</v>
          </cell>
        </row>
        <row r="181">
          <cell r="C181">
            <v>23</v>
          </cell>
          <cell r="F181">
            <v>312323</v>
          </cell>
        </row>
        <row r="205">
          <cell r="C205">
            <v>14</v>
          </cell>
          <cell r="F205">
            <v>536398.19999999995</v>
          </cell>
        </row>
        <row r="220">
          <cell r="C220">
            <v>26</v>
          </cell>
          <cell r="F220">
            <v>1617501.32</v>
          </cell>
        </row>
        <row r="247">
          <cell r="C247">
            <v>12</v>
          </cell>
          <cell r="F247">
            <v>326942</v>
          </cell>
        </row>
        <row r="260">
          <cell r="C260">
            <v>262</v>
          </cell>
          <cell r="F260">
            <v>8996488.370000001</v>
          </cell>
        </row>
        <row r="523">
          <cell r="C523">
            <v>76</v>
          </cell>
          <cell r="F523">
            <v>2029271</v>
          </cell>
        </row>
        <row r="600">
          <cell r="C600">
            <v>41</v>
          </cell>
          <cell r="F600">
            <v>1236478</v>
          </cell>
        </row>
        <row r="642">
          <cell r="C642">
            <v>32</v>
          </cell>
          <cell r="F642">
            <v>1007524</v>
          </cell>
        </row>
        <row r="675">
          <cell r="C675">
            <v>108</v>
          </cell>
          <cell r="F675">
            <v>3365551</v>
          </cell>
        </row>
        <row r="784">
          <cell r="C784">
            <v>92</v>
          </cell>
          <cell r="F784">
            <v>2985210</v>
          </cell>
        </row>
        <row r="877">
          <cell r="C877">
            <v>74</v>
          </cell>
          <cell r="F877">
            <v>2013736</v>
          </cell>
        </row>
        <row r="952">
          <cell r="C952">
            <v>156</v>
          </cell>
          <cell r="F952">
            <v>4098127.1</v>
          </cell>
        </row>
        <row r="1109">
          <cell r="C1109">
            <v>22</v>
          </cell>
          <cell r="F1109">
            <v>758162</v>
          </cell>
        </row>
      </sheetData>
      <sheetData sheetId="8">
        <row r="6">
          <cell r="D6">
            <v>1</v>
          </cell>
        </row>
        <row r="7">
          <cell r="G7">
            <v>183879</v>
          </cell>
        </row>
        <row r="8">
          <cell r="D8">
            <v>1</v>
          </cell>
        </row>
        <row r="9">
          <cell r="G9">
            <v>18310</v>
          </cell>
        </row>
        <row r="10">
          <cell r="D10">
            <v>1</v>
          </cell>
        </row>
        <row r="11">
          <cell r="G11">
            <v>50760</v>
          </cell>
        </row>
        <row r="12">
          <cell r="D12">
            <v>2</v>
          </cell>
          <cell r="G12">
            <v>255935</v>
          </cell>
        </row>
        <row r="15">
          <cell r="D15">
            <v>3</v>
          </cell>
          <cell r="G15">
            <v>23242</v>
          </cell>
        </row>
        <row r="19">
          <cell r="D19">
            <v>2</v>
          </cell>
          <cell r="G19">
            <v>38157</v>
          </cell>
        </row>
        <row r="22">
          <cell r="D22">
            <v>2</v>
          </cell>
          <cell r="G22">
            <v>43662</v>
          </cell>
        </row>
        <row r="25">
          <cell r="D25">
            <v>2</v>
          </cell>
          <cell r="G25">
            <v>33008</v>
          </cell>
        </row>
        <row r="28">
          <cell r="D28">
            <v>2</v>
          </cell>
          <cell r="G28">
            <v>266289</v>
          </cell>
        </row>
        <row r="31">
          <cell r="D31">
            <v>2</v>
          </cell>
          <cell r="G31">
            <v>221560</v>
          </cell>
        </row>
        <row r="34">
          <cell r="D34">
            <v>1</v>
          </cell>
        </row>
        <row r="35">
          <cell r="G35">
            <v>32725</v>
          </cell>
        </row>
      </sheetData>
      <sheetData sheetId="9">
        <row r="6">
          <cell r="D6">
            <v>22</v>
          </cell>
          <cell r="G6">
            <v>283819</v>
          </cell>
        </row>
        <row r="29">
          <cell r="D29">
            <v>11</v>
          </cell>
          <cell r="G29">
            <v>402148</v>
          </cell>
        </row>
        <row r="41">
          <cell r="D41">
            <v>13</v>
          </cell>
          <cell r="G41">
            <v>471056</v>
          </cell>
        </row>
        <row r="55">
          <cell r="D55">
            <v>9</v>
          </cell>
          <cell r="G55">
            <v>842328.5</v>
          </cell>
        </row>
        <row r="65">
          <cell r="D65">
            <v>9</v>
          </cell>
          <cell r="G65">
            <v>182068</v>
          </cell>
        </row>
        <row r="75">
          <cell r="D75">
            <v>6</v>
          </cell>
          <cell r="G75">
            <v>51715.53</v>
          </cell>
        </row>
        <row r="82">
          <cell r="D82">
            <v>5</v>
          </cell>
          <cell r="G82">
            <v>109566</v>
          </cell>
        </row>
        <row r="88">
          <cell r="D88">
            <v>7</v>
          </cell>
          <cell r="G88">
            <v>71427</v>
          </cell>
        </row>
        <row r="96">
          <cell r="D96">
            <v>77</v>
          </cell>
          <cell r="G96">
            <v>1785577.6</v>
          </cell>
        </row>
        <row r="174">
          <cell r="D174">
            <v>25</v>
          </cell>
          <cell r="G174">
            <v>738142</v>
          </cell>
        </row>
        <row r="206">
          <cell r="D206">
            <v>14</v>
          </cell>
          <cell r="G206">
            <v>1331654</v>
          </cell>
        </row>
        <row r="221">
          <cell r="D221">
            <v>22</v>
          </cell>
          <cell r="G221">
            <v>452261</v>
          </cell>
        </row>
        <row r="244">
          <cell r="D244">
            <v>25</v>
          </cell>
          <cell r="G244">
            <v>506929</v>
          </cell>
        </row>
        <row r="270">
          <cell r="D270">
            <v>31</v>
          </cell>
          <cell r="G270">
            <v>1424506</v>
          </cell>
        </row>
        <row r="302">
          <cell r="D302">
            <v>31</v>
          </cell>
          <cell r="G302">
            <v>775018</v>
          </cell>
        </row>
        <row r="334">
          <cell r="D334">
            <v>37</v>
          </cell>
          <cell r="G334">
            <v>1056872</v>
          </cell>
        </row>
        <row r="372">
          <cell r="D372">
            <v>8</v>
          </cell>
          <cell r="G372">
            <v>234659</v>
          </cell>
        </row>
      </sheetData>
      <sheetData sheetId="10">
        <row r="6">
          <cell r="G6">
            <v>10672</v>
          </cell>
        </row>
        <row r="7">
          <cell r="G7">
            <v>31861</v>
          </cell>
        </row>
        <row r="8">
          <cell r="G8">
            <v>46972</v>
          </cell>
        </row>
        <row r="9">
          <cell r="G9">
            <v>59356</v>
          </cell>
        </row>
        <row r="10">
          <cell r="G10">
            <v>59499</v>
          </cell>
        </row>
        <row r="11">
          <cell r="G11">
            <v>25456</v>
          </cell>
        </row>
        <row r="12">
          <cell r="G12">
            <v>82346</v>
          </cell>
        </row>
        <row r="13">
          <cell r="G13">
            <v>64948</v>
          </cell>
        </row>
        <row r="14">
          <cell r="G14">
            <v>33013</v>
          </cell>
        </row>
        <row r="15">
          <cell r="G15">
            <v>28017</v>
          </cell>
        </row>
        <row r="16">
          <cell r="G16">
            <v>50500</v>
          </cell>
        </row>
      </sheetData>
      <sheetData sheetId="11">
        <row r="5">
          <cell r="D5">
            <v>69</v>
          </cell>
          <cell r="G5">
            <v>426767.69</v>
          </cell>
        </row>
        <row r="75">
          <cell r="D75">
            <v>38</v>
          </cell>
          <cell r="G75">
            <v>295173.07999999996</v>
          </cell>
        </row>
        <row r="114">
          <cell r="D114">
            <v>29</v>
          </cell>
          <cell r="G114">
            <v>430778</v>
          </cell>
        </row>
        <row r="144">
          <cell r="D144">
            <v>38</v>
          </cell>
          <cell r="G144">
            <v>931213.9</v>
          </cell>
        </row>
        <row r="183">
          <cell r="D183">
            <v>20</v>
          </cell>
          <cell r="G183">
            <v>101018</v>
          </cell>
        </row>
        <row r="204">
          <cell r="D204">
            <v>8</v>
          </cell>
          <cell r="G204">
            <v>194841</v>
          </cell>
        </row>
        <row r="213">
          <cell r="D213">
            <v>18</v>
          </cell>
          <cell r="G213">
            <v>203537</v>
          </cell>
        </row>
        <row r="232">
          <cell r="D232">
            <v>9</v>
          </cell>
          <cell r="G232">
            <v>113425</v>
          </cell>
        </row>
        <row r="242">
          <cell r="D242">
            <v>218</v>
          </cell>
          <cell r="G242">
            <v>1627812.32</v>
          </cell>
        </row>
        <row r="461">
          <cell r="D461">
            <v>77</v>
          </cell>
          <cell r="G461">
            <v>983225.9</v>
          </cell>
        </row>
        <row r="539">
          <cell r="D539">
            <v>33</v>
          </cell>
          <cell r="G539">
            <v>703493.56</v>
          </cell>
        </row>
        <row r="573">
          <cell r="D573">
            <v>36</v>
          </cell>
          <cell r="G573">
            <v>659204</v>
          </cell>
        </row>
        <row r="610">
          <cell r="D610">
            <v>58</v>
          </cell>
          <cell r="G610">
            <v>1103338</v>
          </cell>
        </row>
        <row r="669">
          <cell r="D669">
            <v>47</v>
          </cell>
          <cell r="G669">
            <v>562154.78</v>
          </cell>
        </row>
        <row r="717">
          <cell r="D717">
            <v>64</v>
          </cell>
          <cell r="G717">
            <v>790911.2</v>
          </cell>
        </row>
        <row r="782">
          <cell r="D782">
            <v>102</v>
          </cell>
          <cell r="G782">
            <v>824607.6</v>
          </cell>
        </row>
        <row r="885">
          <cell r="D885">
            <v>9</v>
          </cell>
          <cell r="G885">
            <v>56999</v>
          </cell>
        </row>
      </sheetData>
      <sheetData sheetId="12">
        <row r="6">
          <cell r="D6">
            <v>2</v>
          </cell>
          <cell r="G6">
            <v>3687</v>
          </cell>
        </row>
        <row r="9">
          <cell r="D9">
            <v>2</v>
          </cell>
          <cell r="G9">
            <v>8073</v>
          </cell>
        </row>
        <row r="12">
          <cell r="G12">
            <v>6188</v>
          </cell>
        </row>
        <row r="13">
          <cell r="G13">
            <v>234</v>
          </cell>
        </row>
        <row r="14">
          <cell r="G14">
            <v>915</v>
          </cell>
        </row>
        <row r="15">
          <cell r="D15">
            <v>15</v>
          </cell>
          <cell r="G15">
            <v>203306.92</v>
          </cell>
        </row>
        <row r="31">
          <cell r="D31">
            <v>4</v>
          </cell>
          <cell r="G31">
            <v>9076</v>
          </cell>
        </row>
        <row r="36">
          <cell r="D36">
            <v>6</v>
          </cell>
          <cell r="G36">
            <v>263172.88</v>
          </cell>
        </row>
        <row r="43">
          <cell r="D43">
            <v>2</v>
          </cell>
          <cell r="G43">
            <v>3388</v>
          </cell>
        </row>
        <row r="46">
          <cell r="D46">
            <v>8</v>
          </cell>
          <cell r="G46">
            <v>1384</v>
          </cell>
        </row>
        <row r="55">
          <cell r="D55">
            <v>11</v>
          </cell>
          <cell r="G55">
            <v>10904</v>
          </cell>
        </row>
        <row r="67">
          <cell r="D67">
            <v>9</v>
          </cell>
          <cell r="G67">
            <v>12618</v>
          </cell>
        </row>
        <row r="77">
          <cell r="D77">
            <v>7</v>
          </cell>
          <cell r="G77">
            <v>99130</v>
          </cell>
        </row>
        <row r="85">
          <cell r="G85">
            <v>1950</v>
          </cell>
        </row>
      </sheetData>
      <sheetData sheetId="13">
        <row r="5">
          <cell r="D5">
            <v>50</v>
          </cell>
          <cell r="G5">
            <v>526129.4</v>
          </cell>
        </row>
        <row r="56">
          <cell r="D56">
            <v>4</v>
          </cell>
          <cell r="G56">
            <v>114089</v>
          </cell>
        </row>
        <row r="61">
          <cell r="D61">
            <v>4</v>
          </cell>
          <cell r="G61">
            <v>30683</v>
          </cell>
        </row>
        <row r="66">
          <cell r="D66">
            <v>4</v>
          </cell>
          <cell r="G66">
            <v>327698</v>
          </cell>
        </row>
        <row r="71">
          <cell r="D71">
            <v>3</v>
          </cell>
          <cell r="G71">
            <v>55000</v>
          </cell>
        </row>
        <row r="75">
          <cell r="D75">
            <v>6</v>
          </cell>
          <cell r="G75">
            <v>31054</v>
          </cell>
        </row>
        <row r="82">
          <cell r="D82">
            <v>6</v>
          </cell>
          <cell r="G82">
            <v>135377.4</v>
          </cell>
        </row>
        <row r="89">
          <cell r="D89">
            <v>3</v>
          </cell>
          <cell r="G89">
            <v>18586</v>
          </cell>
        </row>
        <row r="93">
          <cell r="D93">
            <v>177</v>
          </cell>
          <cell r="G93">
            <v>4803449.8100000005</v>
          </cell>
        </row>
        <row r="271">
          <cell r="D271">
            <v>41</v>
          </cell>
          <cell r="G271">
            <v>1164110</v>
          </cell>
        </row>
        <row r="313">
          <cell r="D313">
            <v>14</v>
          </cell>
          <cell r="G313">
            <v>240572</v>
          </cell>
        </row>
        <row r="328">
          <cell r="D328">
            <v>41</v>
          </cell>
          <cell r="G328">
            <v>993126</v>
          </cell>
        </row>
        <row r="370">
          <cell r="D370">
            <v>29</v>
          </cell>
          <cell r="G370">
            <v>931859.4</v>
          </cell>
        </row>
        <row r="400">
          <cell r="D400">
            <v>39</v>
          </cell>
          <cell r="G400">
            <v>796499.3</v>
          </cell>
        </row>
        <row r="440">
          <cell r="D440">
            <v>32</v>
          </cell>
          <cell r="G440">
            <v>510545.8</v>
          </cell>
        </row>
        <row r="473">
          <cell r="D473">
            <v>54</v>
          </cell>
          <cell r="G473">
            <v>1203380.1000000001</v>
          </cell>
        </row>
        <row r="528">
          <cell r="D528">
            <v>17</v>
          </cell>
          <cell r="G528">
            <v>164063</v>
          </cell>
        </row>
      </sheetData>
      <sheetData sheetId="14">
        <row r="5">
          <cell r="D5">
            <v>1</v>
          </cell>
          <cell r="G5">
            <v>12817</v>
          </cell>
        </row>
        <row r="7">
          <cell r="D7">
            <v>2</v>
          </cell>
          <cell r="G7">
            <v>6893</v>
          </cell>
        </row>
        <row r="10">
          <cell r="D10">
            <v>4</v>
          </cell>
          <cell r="G10">
            <v>5725</v>
          </cell>
        </row>
        <row r="15">
          <cell r="D15">
            <v>3</v>
          </cell>
          <cell r="G15">
            <v>357431</v>
          </cell>
        </row>
        <row r="19">
          <cell r="D19">
            <v>1</v>
          </cell>
          <cell r="G19">
            <v>1576</v>
          </cell>
        </row>
        <row r="21">
          <cell r="D21">
            <v>6</v>
          </cell>
          <cell r="G21">
            <v>21877.200000000001</v>
          </cell>
        </row>
        <row r="28">
          <cell r="D28">
            <v>10</v>
          </cell>
          <cell r="G28">
            <v>98926</v>
          </cell>
        </row>
        <row r="39">
          <cell r="D39">
            <v>3</v>
          </cell>
          <cell r="G39">
            <v>18623</v>
          </cell>
        </row>
        <row r="43">
          <cell r="D43">
            <v>1</v>
          </cell>
          <cell r="G43">
            <v>98286.9</v>
          </cell>
        </row>
        <row r="45">
          <cell r="D45">
            <v>2</v>
          </cell>
          <cell r="G45">
            <v>260660</v>
          </cell>
        </row>
        <row r="48">
          <cell r="D48">
            <v>6</v>
          </cell>
          <cell r="G48">
            <v>117684</v>
          </cell>
        </row>
        <row r="55">
          <cell r="D55">
            <v>5</v>
          </cell>
          <cell r="G55">
            <v>126336.55</v>
          </cell>
        </row>
        <row r="61">
          <cell r="D61">
            <v>3</v>
          </cell>
          <cell r="G61">
            <v>6997</v>
          </cell>
        </row>
        <row r="65">
          <cell r="G65">
            <v>1643</v>
          </cell>
        </row>
      </sheetData>
      <sheetData sheetId="15">
        <row r="6">
          <cell r="D6">
            <v>112</v>
          </cell>
          <cell r="G6">
            <v>1193346.5</v>
          </cell>
        </row>
        <row r="119">
          <cell r="D119">
            <v>30</v>
          </cell>
          <cell r="G119">
            <v>398744.76</v>
          </cell>
        </row>
        <row r="150">
          <cell r="D150">
            <v>24</v>
          </cell>
          <cell r="G150">
            <v>387494</v>
          </cell>
        </row>
        <row r="175">
          <cell r="D175">
            <v>39</v>
          </cell>
          <cell r="G175">
            <v>1169347.6000000001</v>
          </cell>
        </row>
        <row r="215">
          <cell r="D215">
            <v>23</v>
          </cell>
          <cell r="G215">
            <v>155005.29999999999</v>
          </cell>
        </row>
        <row r="239">
          <cell r="D239">
            <v>15</v>
          </cell>
          <cell r="G239">
            <v>290826.7</v>
          </cell>
        </row>
        <row r="255">
          <cell r="D255">
            <v>11</v>
          </cell>
          <cell r="G255">
            <v>137009</v>
          </cell>
        </row>
        <row r="267">
          <cell r="D267">
            <v>19</v>
          </cell>
          <cell r="G267">
            <v>158322</v>
          </cell>
        </row>
        <row r="287">
          <cell r="D287">
            <v>150</v>
          </cell>
          <cell r="G287">
            <v>4595868.16</v>
          </cell>
        </row>
        <row r="439">
          <cell r="D439">
            <v>52</v>
          </cell>
          <cell r="G439">
            <v>883772.39999999991</v>
          </cell>
        </row>
        <row r="492">
          <cell r="D492">
            <v>33</v>
          </cell>
          <cell r="G492">
            <v>809664</v>
          </cell>
        </row>
        <row r="526">
          <cell r="D526">
            <v>34</v>
          </cell>
          <cell r="G526">
            <v>1078791.1000000001</v>
          </cell>
        </row>
        <row r="561">
          <cell r="D561">
            <v>58</v>
          </cell>
          <cell r="G561">
            <v>1281251.3999999999</v>
          </cell>
        </row>
        <row r="620">
          <cell r="D620">
            <v>40</v>
          </cell>
          <cell r="G620">
            <v>1547249.3</v>
          </cell>
        </row>
        <row r="661">
          <cell r="D661">
            <v>52</v>
          </cell>
          <cell r="G661">
            <v>931266</v>
          </cell>
        </row>
        <row r="714">
          <cell r="D714">
            <v>63</v>
          </cell>
          <cell r="G714">
            <v>2992759</v>
          </cell>
        </row>
        <row r="778">
          <cell r="D778">
            <v>10</v>
          </cell>
          <cell r="G778">
            <v>58724</v>
          </cell>
        </row>
      </sheetData>
      <sheetData sheetId="16">
        <row r="6">
          <cell r="D6">
            <v>26</v>
          </cell>
          <cell r="G6">
            <v>22298</v>
          </cell>
        </row>
        <row r="33">
          <cell r="D33">
            <v>14</v>
          </cell>
          <cell r="G33">
            <v>16039</v>
          </cell>
        </row>
        <row r="48">
          <cell r="D48">
            <v>3</v>
          </cell>
          <cell r="G48">
            <v>21581</v>
          </cell>
        </row>
        <row r="52">
          <cell r="D52">
            <v>92</v>
          </cell>
          <cell r="G52">
            <v>406444</v>
          </cell>
        </row>
        <row r="145">
          <cell r="D145">
            <v>35</v>
          </cell>
          <cell r="G145">
            <v>28164</v>
          </cell>
        </row>
        <row r="181">
          <cell r="D181">
            <v>18</v>
          </cell>
          <cell r="G181">
            <v>309327.5</v>
          </cell>
        </row>
        <row r="200">
          <cell r="D200">
            <v>26</v>
          </cell>
          <cell r="G200">
            <v>165771</v>
          </cell>
        </row>
        <row r="227">
          <cell r="D227">
            <v>14</v>
          </cell>
          <cell r="G227">
            <v>26990</v>
          </cell>
        </row>
        <row r="242">
          <cell r="D242">
            <v>431</v>
          </cell>
          <cell r="G242">
            <v>2579661.84</v>
          </cell>
        </row>
        <row r="675">
          <cell r="D675">
            <v>233</v>
          </cell>
          <cell r="G675">
            <v>1065853.3600000001</v>
          </cell>
        </row>
        <row r="909">
          <cell r="D909">
            <v>108</v>
          </cell>
          <cell r="G909">
            <v>702096</v>
          </cell>
        </row>
        <row r="1018">
          <cell r="D1018">
            <v>237</v>
          </cell>
          <cell r="G1018">
            <v>1050760.6299999999</v>
          </cell>
        </row>
        <row r="1256">
          <cell r="D1256">
            <v>157</v>
          </cell>
          <cell r="G1256">
            <v>1065526.3999999999</v>
          </cell>
        </row>
        <row r="1414">
          <cell r="D1414">
            <v>263</v>
          </cell>
          <cell r="G1414">
            <v>2061087.0599999998</v>
          </cell>
        </row>
        <row r="1678">
          <cell r="D1678">
            <v>84</v>
          </cell>
          <cell r="G1678">
            <v>174857</v>
          </cell>
        </row>
        <row r="1763">
          <cell r="D1763">
            <v>189</v>
          </cell>
          <cell r="G1763">
            <v>859470.38</v>
          </cell>
        </row>
        <row r="1953">
          <cell r="D1953">
            <v>38</v>
          </cell>
          <cell r="G1953">
            <v>562135</v>
          </cell>
        </row>
      </sheetData>
      <sheetData sheetId="17">
        <row r="6">
          <cell r="D6">
            <v>99</v>
          </cell>
          <cell r="G6">
            <v>728974.35000000009</v>
          </cell>
        </row>
        <row r="106">
          <cell r="D106">
            <v>26</v>
          </cell>
          <cell r="G106">
            <v>348567</v>
          </cell>
        </row>
        <row r="133">
          <cell r="D133">
            <v>17</v>
          </cell>
          <cell r="G133">
            <v>220203</v>
          </cell>
        </row>
        <row r="151">
          <cell r="D151">
            <v>24</v>
          </cell>
          <cell r="G151">
            <v>581896.30000000005</v>
          </cell>
        </row>
        <row r="176">
          <cell r="D176">
            <v>10</v>
          </cell>
          <cell r="G176">
            <v>86965.1</v>
          </cell>
        </row>
        <row r="187">
          <cell r="D187">
            <v>19</v>
          </cell>
          <cell r="G187">
            <v>287566.25</v>
          </cell>
        </row>
        <row r="207">
          <cell r="D207">
            <v>15</v>
          </cell>
          <cell r="G207">
            <v>152312.70000000001</v>
          </cell>
        </row>
        <row r="223">
          <cell r="D223">
            <v>9</v>
          </cell>
          <cell r="G223">
            <v>58983</v>
          </cell>
        </row>
        <row r="233">
          <cell r="D233">
            <v>122</v>
          </cell>
          <cell r="G233">
            <v>3160322.8000000003</v>
          </cell>
        </row>
        <row r="357">
          <cell r="D357">
            <v>24</v>
          </cell>
          <cell r="G357">
            <v>283345</v>
          </cell>
        </row>
        <row r="382">
          <cell r="D382">
            <v>19</v>
          </cell>
          <cell r="G382">
            <v>566961</v>
          </cell>
        </row>
        <row r="402">
          <cell r="D402">
            <v>9</v>
          </cell>
          <cell r="G402">
            <v>196925</v>
          </cell>
        </row>
        <row r="412">
          <cell r="D412">
            <v>25</v>
          </cell>
          <cell r="G412">
            <v>642302</v>
          </cell>
        </row>
        <row r="438">
          <cell r="D438">
            <v>25</v>
          </cell>
          <cell r="G438">
            <v>457496</v>
          </cell>
        </row>
        <row r="464">
          <cell r="D464">
            <v>31</v>
          </cell>
          <cell r="G464">
            <v>520001</v>
          </cell>
        </row>
        <row r="496">
          <cell r="D496">
            <v>36</v>
          </cell>
          <cell r="G496">
            <v>688580.87</v>
          </cell>
        </row>
        <row r="533">
          <cell r="D533">
            <v>2</v>
          </cell>
          <cell r="G533">
            <v>16982</v>
          </cell>
        </row>
      </sheetData>
      <sheetData sheetId="18">
        <row r="6">
          <cell r="C6">
            <v>15</v>
          </cell>
          <cell r="F6">
            <v>64970</v>
          </cell>
        </row>
        <row r="22">
          <cell r="C22">
            <v>13</v>
          </cell>
          <cell r="F22">
            <v>65240</v>
          </cell>
        </row>
        <row r="36">
          <cell r="C36">
            <v>6</v>
          </cell>
          <cell r="F36">
            <v>40440</v>
          </cell>
        </row>
        <row r="43">
          <cell r="C43">
            <v>5</v>
          </cell>
          <cell r="F43">
            <v>50288</v>
          </cell>
        </row>
        <row r="49">
          <cell r="C49">
            <v>3</v>
          </cell>
          <cell r="F49">
            <v>32742</v>
          </cell>
        </row>
        <row r="53">
          <cell r="C53">
            <v>2</v>
          </cell>
          <cell r="F53">
            <v>25727.599999999999</v>
          </cell>
        </row>
        <row r="56">
          <cell r="C56">
            <v>2</v>
          </cell>
          <cell r="F56">
            <v>18300</v>
          </cell>
        </row>
        <row r="59">
          <cell r="C59">
            <v>8</v>
          </cell>
          <cell r="F59">
            <v>25806</v>
          </cell>
        </row>
        <row r="68">
          <cell r="C68">
            <v>54</v>
          </cell>
          <cell r="F68">
            <v>502901.5</v>
          </cell>
        </row>
        <row r="123">
          <cell r="C123">
            <v>9</v>
          </cell>
          <cell r="F123">
            <v>257318</v>
          </cell>
        </row>
        <row r="133">
          <cell r="C133">
            <v>8</v>
          </cell>
          <cell r="F133">
            <v>137165</v>
          </cell>
        </row>
        <row r="142">
          <cell r="C142">
            <v>6</v>
          </cell>
          <cell r="F142">
            <v>29628</v>
          </cell>
        </row>
        <row r="149">
          <cell r="C149">
            <v>7</v>
          </cell>
          <cell r="F149">
            <v>63560</v>
          </cell>
        </row>
        <row r="157">
          <cell r="C157">
            <v>7</v>
          </cell>
          <cell r="F157">
            <v>217284</v>
          </cell>
        </row>
        <row r="165">
          <cell r="C165">
            <v>13</v>
          </cell>
          <cell r="F165">
            <v>312416</v>
          </cell>
        </row>
        <row r="179">
          <cell r="C179">
            <v>21</v>
          </cell>
          <cell r="F179">
            <v>179774</v>
          </cell>
        </row>
        <row r="201">
          <cell r="C201">
            <v>2</v>
          </cell>
          <cell r="F201">
            <v>19000</v>
          </cell>
        </row>
      </sheetData>
      <sheetData sheetId="19">
        <row r="6">
          <cell r="G6">
            <v>6009</v>
          </cell>
        </row>
        <row r="7">
          <cell r="G7">
            <v>191300</v>
          </cell>
        </row>
        <row r="8">
          <cell r="G8">
            <v>95837</v>
          </cell>
        </row>
        <row r="9">
          <cell r="G9">
            <v>3700</v>
          </cell>
        </row>
        <row r="10">
          <cell r="G10">
            <v>78061</v>
          </cell>
        </row>
        <row r="11">
          <cell r="D11">
            <v>6</v>
          </cell>
          <cell r="G11">
            <v>94267</v>
          </cell>
        </row>
        <row r="18">
          <cell r="D18">
            <v>3</v>
          </cell>
          <cell r="G18">
            <v>127721</v>
          </cell>
        </row>
        <row r="22">
          <cell r="G22">
            <v>9746</v>
          </cell>
        </row>
        <row r="23">
          <cell r="G23">
            <v>130701</v>
          </cell>
        </row>
        <row r="24">
          <cell r="G24">
            <v>57614</v>
          </cell>
        </row>
        <row r="25">
          <cell r="D25">
            <v>4</v>
          </cell>
          <cell r="G25">
            <v>172983</v>
          </cell>
        </row>
        <row r="30">
          <cell r="D30">
            <v>4</v>
          </cell>
          <cell r="G30">
            <v>116033</v>
          </cell>
        </row>
      </sheetData>
      <sheetData sheetId="20">
        <row r="5">
          <cell r="D5">
            <v>8</v>
          </cell>
          <cell r="G5">
            <v>38873.5</v>
          </cell>
        </row>
        <row r="14">
          <cell r="D14">
            <v>3</v>
          </cell>
          <cell r="G14">
            <v>11733</v>
          </cell>
        </row>
        <row r="18">
          <cell r="D18">
            <v>3</v>
          </cell>
          <cell r="G18">
            <v>21186</v>
          </cell>
        </row>
        <row r="22">
          <cell r="D22">
            <v>8</v>
          </cell>
          <cell r="G22">
            <v>100241</v>
          </cell>
        </row>
        <row r="31">
          <cell r="D31">
            <v>3</v>
          </cell>
          <cell r="G31">
            <v>40891</v>
          </cell>
        </row>
        <row r="35">
          <cell r="D35">
            <v>5</v>
          </cell>
          <cell r="G35">
            <v>42283</v>
          </cell>
        </row>
        <row r="41">
          <cell r="D41">
            <v>4</v>
          </cell>
          <cell r="G41">
            <v>49699</v>
          </cell>
        </row>
        <row r="46">
          <cell r="D46">
            <v>3</v>
          </cell>
          <cell r="G46">
            <v>23717</v>
          </cell>
        </row>
        <row r="50">
          <cell r="D50">
            <v>55</v>
          </cell>
          <cell r="G50">
            <v>605860</v>
          </cell>
        </row>
        <row r="106">
          <cell r="D106">
            <v>32</v>
          </cell>
          <cell r="G106">
            <v>377915</v>
          </cell>
        </row>
        <row r="139">
          <cell r="D139">
            <v>14</v>
          </cell>
          <cell r="G139">
            <v>125559</v>
          </cell>
        </row>
        <row r="154">
          <cell r="D154">
            <v>22</v>
          </cell>
          <cell r="G154">
            <v>159252</v>
          </cell>
        </row>
        <row r="177">
          <cell r="D177">
            <v>15</v>
          </cell>
          <cell r="G177">
            <v>192923</v>
          </cell>
        </row>
        <row r="193">
          <cell r="D193">
            <v>38</v>
          </cell>
          <cell r="G193">
            <v>478441</v>
          </cell>
        </row>
        <row r="232">
          <cell r="D232">
            <v>19</v>
          </cell>
          <cell r="G232">
            <v>190892</v>
          </cell>
        </row>
        <row r="252">
          <cell r="D252">
            <v>47</v>
          </cell>
          <cell r="G252">
            <v>397378</v>
          </cell>
        </row>
        <row r="300">
          <cell r="D300">
            <v>5</v>
          </cell>
          <cell r="G300">
            <v>21969</v>
          </cell>
        </row>
      </sheetData>
      <sheetData sheetId="21">
        <row r="6">
          <cell r="G6">
            <v>20576</v>
          </cell>
        </row>
        <row r="7">
          <cell r="D7">
            <v>2</v>
          </cell>
          <cell r="G7">
            <v>30891</v>
          </cell>
        </row>
        <row r="10">
          <cell r="D10">
            <v>2</v>
          </cell>
          <cell r="G10">
            <v>13061</v>
          </cell>
        </row>
        <row r="13">
          <cell r="D13">
            <v>2</v>
          </cell>
          <cell r="G13">
            <v>45109</v>
          </cell>
        </row>
        <row r="16">
          <cell r="G16">
            <v>4116</v>
          </cell>
        </row>
        <row r="17">
          <cell r="G17">
            <v>103117</v>
          </cell>
        </row>
        <row r="18">
          <cell r="D18">
            <v>5</v>
          </cell>
          <cell r="G18">
            <v>36840</v>
          </cell>
        </row>
        <row r="24">
          <cell r="D24">
            <v>4</v>
          </cell>
          <cell r="G24">
            <v>140234</v>
          </cell>
        </row>
        <row r="29">
          <cell r="D29">
            <v>3</v>
          </cell>
          <cell r="G29">
            <v>84092</v>
          </cell>
        </row>
        <row r="33">
          <cell r="D33">
            <v>2</v>
          </cell>
          <cell r="G33">
            <v>102448</v>
          </cell>
        </row>
        <row r="36">
          <cell r="G36">
            <v>3269</v>
          </cell>
        </row>
        <row r="37">
          <cell r="G37">
            <v>79969</v>
          </cell>
        </row>
        <row r="38">
          <cell r="G38">
            <v>2847</v>
          </cell>
        </row>
      </sheetData>
      <sheetData sheetId="22">
        <row r="6">
          <cell r="D6">
            <v>2</v>
          </cell>
          <cell r="G6">
            <v>27381.119999999999</v>
          </cell>
        </row>
        <row r="9">
          <cell r="D9">
            <v>3</v>
          </cell>
          <cell r="G9">
            <v>37049</v>
          </cell>
        </row>
        <row r="13">
          <cell r="G13">
            <v>26084</v>
          </cell>
        </row>
        <row r="14">
          <cell r="G14">
            <v>28991</v>
          </cell>
        </row>
        <row r="15">
          <cell r="G15">
            <v>39318</v>
          </cell>
        </row>
        <row r="16">
          <cell r="D16">
            <v>2</v>
          </cell>
          <cell r="G16">
            <v>40423</v>
          </cell>
        </row>
        <row r="19">
          <cell r="D19">
            <v>2</v>
          </cell>
          <cell r="G19">
            <v>25843</v>
          </cell>
        </row>
        <row r="22">
          <cell r="D22">
            <v>4</v>
          </cell>
          <cell r="G22">
            <v>192694.9</v>
          </cell>
        </row>
        <row r="27">
          <cell r="D27">
            <v>2</v>
          </cell>
          <cell r="G27">
            <v>44126</v>
          </cell>
        </row>
        <row r="30">
          <cell r="D30">
            <v>3</v>
          </cell>
          <cell r="G30">
            <v>432229</v>
          </cell>
        </row>
        <row r="34">
          <cell r="D34">
            <v>2</v>
          </cell>
          <cell r="G34">
            <v>163259</v>
          </cell>
        </row>
      </sheetData>
      <sheetData sheetId="23">
        <row r="6">
          <cell r="D6">
            <v>34</v>
          </cell>
          <cell r="G6">
            <v>263914</v>
          </cell>
        </row>
        <row r="41">
          <cell r="D41">
            <v>8</v>
          </cell>
          <cell r="G41">
            <v>4942</v>
          </cell>
        </row>
        <row r="50">
          <cell r="D50">
            <v>4</v>
          </cell>
          <cell r="G50">
            <v>160634</v>
          </cell>
        </row>
        <row r="55">
          <cell r="D55">
            <v>2</v>
          </cell>
          <cell r="G55">
            <v>30626</v>
          </cell>
        </row>
        <row r="58">
          <cell r="D58">
            <v>12</v>
          </cell>
          <cell r="G58">
            <v>345753.2</v>
          </cell>
        </row>
        <row r="71">
          <cell r="D71">
            <v>9</v>
          </cell>
          <cell r="G71">
            <v>88575</v>
          </cell>
        </row>
        <row r="81">
          <cell r="D81">
            <v>3</v>
          </cell>
          <cell r="G81">
            <v>19571</v>
          </cell>
        </row>
        <row r="85">
          <cell r="D85">
            <v>3</v>
          </cell>
          <cell r="G85">
            <v>21790</v>
          </cell>
        </row>
        <row r="89">
          <cell r="D89">
            <v>4</v>
          </cell>
          <cell r="G89">
            <v>27349.7</v>
          </cell>
        </row>
        <row r="94">
          <cell r="D94">
            <v>2</v>
          </cell>
          <cell r="G94">
            <v>26263</v>
          </cell>
        </row>
        <row r="97">
          <cell r="D97">
            <v>8</v>
          </cell>
          <cell r="G97">
            <v>50434</v>
          </cell>
        </row>
        <row r="106">
          <cell r="D106">
            <v>2</v>
          </cell>
          <cell r="G106">
            <v>30876</v>
          </cell>
        </row>
      </sheetData>
      <sheetData sheetId="24">
        <row r="6">
          <cell r="G6">
            <v>25252</v>
          </cell>
        </row>
        <row r="7">
          <cell r="D7">
            <v>2</v>
          </cell>
          <cell r="G7">
            <v>1013565</v>
          </cell>
        </row>
        <row r="10">
          <cell r="G10">
            <v>4191</v>
          </cell>
        </row>
        <row r="11">
          <cell r="D11">
            <v>3</v>
          </cell>
          <cell r="G11">
            <v>120158</v>
          </cell>
        </row>
        <row r="15">
          <cell r="D15">
            <v>2</v>
          </cell>
          <cell r="G15">
            <v>33447</v>
          </cell>
        </row>
        <row r="18">
          <cell r="G18">
            <v>666</v>
          </cell>
        </row>
      </sheetData>
      <sheetData sheetId="25">
        <row r="6">
          <cell r="G6">
            <v>138561</v>
          </cell>
        </row>
        <row r="7">
          <cell r="G7">
            <v>593</v>
          </cell>
        </row>
        <row r="8">
          <cell r="D8">
            <v>2</v>
          </cell>
          <cell r="G8">
            <v>23370</v>
          </cell>
        </row>
        <row r="11">
          <cell r="G11">
            <v>3100</v>
          </cell>
        </row>
        <row r="12">
          <cell r="G12">
            <v>8541</v>
          </cell>
        </row>
        <row r="13">
          <cell r="G13">
            <v>2146</v>
          </cell>
        </row>
        <row r="14">
          <cell r="D14">
            <v>2</v>
          </cell>
          <cell r="G14">
            <v>41507</v>
          </cell>
        </row>
        <row r="17">
          <cell r="G17">
            <v>1400</v>
          </cell>
        </row>
        <row r="18">
          <cell r="D18">
            <v>6</v>
          </cell>
          <cell r="G18">
            <v>97540</v>
          </cell>
        </row>
      </sheetData>
      <sheetData sheetId="26">
        <row r="6">
          <cell r="D6">
            <v>3</v>
          </cell>
          <cell r="G6">
            <v>36540</v>
          </cell>
        </row>
        <row r="10">
          <cell r="G10">
            <v>116524</v>
          </cell>
        </row>
        <row r="13">
          <cell r="G13">
            <v>3693</v>
          </cell>
        </row>
        <row r="16">
          <cell r="G16">
            <v>13439</v>
          </cell>
        </row>
        <row r="17">
          <cell r="D17">
            <v>9</v>
          </cell>
          <cell r="G17">
            <v>107860</v>
          </cell>
        </row>
        <row r="27">
          <cell r="D27">
            <v>8</v>
          </cell>
          <cell r="G27">
            <v>512645</v>
          </cell>
        </row>
        <row r="36">
          <cell r="G36">
            <v>16568</v>
          </cell>
        </row>
        <row r="37">
          <cell r="G37">
            <v>30892</v>
          </cell>
        </row>
        <row r="38">
          <cell r="G38">
            <v>49520</v>
          </cell>
        </row>
        <row r="39">
          <cell r="D39">
            <v>2</v>
          </cell>
          <cell r="G39">
            <v>96944</v>
          </cell>
        </row>
        <row r="42">
          <cell r="D42">
            <v>3</v>
          </cell>
          <cell r="G42">
            <v>19832</v>
          </cell>
        </row>
      </sheetData>
      <sheetData sheetId="27">
        <row r="5">
          <cell r="F5">
            <v>122204</v>
          </cell>
        </row>
      </sheetData>
      <sheetData sheetId="28">
        <row r="6">
          <cell r="F6">
            <v>80031</v>
          </cell>
        </row>
      </sheetData>
      <sheetData sheetId="29">
        <row r="6">
          <cell r="F6">
            <v>110938</v>
          </cell>
        </row>
      </sheetData>
      <sheetData sheetId="30">
        <row r="6">
          <cell r="G6">
            <v>149326.9</v>
          </cell>
        </row>
      </sheetData>
      <sheetData sheetId="31">
        <row r="6">
          <cell r="D6">
            <v>131</v>
          </cell>
          <cell r="F6">
            <v>666356.18000000005</v>
          </cell>
        </row>
        <row r="138">
          <cell r="D138">
            <v>115</v>
          </cell>
          <cell r="F138">
            <v>418810</v>
          </cell>
        </row>
        <row r="254">
          <cell r="D254">
            <v>52</v>
          </cell>
          <cell r="F254">
            <v>582847</v>
          </cell>
        </row>
        <row r="307">
          <cell r="D307">
            <v>63</v>
          </cell>
          <cell r="F307">
            <v>1493601.6</v>
          </cell>
        </row>
        <row r="371">
          <cell r="D371">
            <v>38</v>
          </cell>
          <cell r="F371">
            <v>288760</v>
          </cell>
        </row>
        <row r="410">
          <cell r="D410">
            <v>31</v>
          </cell>
          <cell r="F410">
            <v>247407</v>
          </cell>
        </row>
        <row r="442">
          <cell r="D442">
            <v>61</v>
          </cell>
          <cell r="F442">
            <v>182741</v>
          </cell>
        </row>
        <row r="504">
          <cell r="D504">
            <v>61</v>
          </cell>
          <cell r="F504">
            <v>147993</v>
          </cell>
        </row>
        <row r="566">
          <cell r="D566">
            <v>609</v>
          </cell>
          <cell r="F566">
            <v>7320608.9899999993</v>
          </cell>
        </row>
        <row r="1176">
          <cell r="D1176">
            <v>191</v>
          </cell>
          <cell r="F1176">
            <v>2741989.9000000004</v>
          </cell>
        </row>
        <row r="1368">
          <cell r="D1368">
            <v>114</v>
          </cell>
          <cell r="F1368">
            <v>1707938.791</v>
          </cell>
        </row>
        <row r="1483">
          <cell r="D1483">
            <v>120</v>
          </cell>
          <cell r="F1483">
            <v>1181747</v>
          </cell>
        </row>
        <row r="1604">
          <cell r="D1604">
            <v>91</v>
          </cell>
          <cell r="F1604">
            <v>1724654</v>
          </cell>
        </row>
        <row r="1696">
          <cell r="D1696">
            <v>134</v>
          </cell>
          <cell r="F1696">
            <v>3380236.37</v>
          </cell>
        </row>
        <row r="1831">
          <cell r="D1831">
            <v>498</v>
          </cell>
          <cell r="F1831">
            <v>1909621</v>
          </cell>
        </row>
        <row r="2330">
          <cell r="D2330">
            <v>435</v>
          </cell>
          <cell r="F2330">
            <v>2247134</v>
          </cell>
        </row>
        <row r="2766">
          <cell r="D2766">
            <v>22</v>
          </cell>
          <cell r="F2766">
            <v>403678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topLeftCell="A38" zoomScale="130" zoomScaleNormal="100" zoomScaleSheetLayoutView="130" workbookViewId="0">
      <selection activeCell="A32" sqref="A32:A56"/>
    </sheetView>
  </sheetViews>
  <sheetFormatPr defaultColWidth="10" defaultRowHeight="9.5"/>
  <cols>
    <col min="1" max="1" width="17.69921875" style="49" customWidth="1"/>
    <col min="2" max="2" width="8.5" style="49" customWidth="1"/>
    <col min="3" max="3" width="11.5" style="49" customWidth="1"/>
    <col min="4" max="4" width="5.8984375" style="49" customWidth="1"/>
    <col min="5" max="5" width="10" style="49" customWidth="1"/>
    <col min="6" max="6" width="5.3984375" style="49" customWidth="1"/>
    <col min="7" max="7" width="9.8984375" style="49" bestFit="1" customWidth="1"/>
    <col min="8" max="8" width="5.3984375" style="49" customWidth="1"/>
    <col min="9" max="9" width="9.69921875" style="49" customWidth="1"/>
    <col min="10" max="10" width="5.3984375" style="49" customWidth="1"/>
    <col min="11" max="11" width="9.69921875" style="49" customWidth="1"/>
    <col min="12" max="12" width="6.09765625" style="49" customWidth="1"/>
    <col min="13" max="13" width="9.69921875" style="49" customWidth="1"/>
    <col min="14" max="14" width="5.8984375" style="49" customWidth="1"/>
    <col min="15" max="15" width="9.8984375" style="49" customWidth="1"/>
    <col min="16" max="16" width="5.3984375" style="49" customWidth="1"/>
    <col min="17" max="17" width="9.19921875" style="49" customWidth="1"/>
    <col min="18" max="18" width="5.8984375" style="49" customWidth="1"/>
    <col min="19" max="19" width="9.59765625" style="49" customWidth="1"/>
    <col min="20" max="16384" width="10" style="49"/>
  </cols>
  <sheetData>
    <row r="1" spans="1:19" s="1" customFormat="1" ht="22.15" customHeight="1">
      <c r="A1" s="67" t="s">
        <v>1</v>
      </c>
      <c r="B1" s="68" t="s">
        <v>71</v>
      </c>
      <c r="C1" s="69"/>
      <c r="D1" s="70" t="s">
        <v>54</v>
      </c>
      <c r="E1" s="65"/>
      <c r="F1" s="64" t="s">
        <v>55</v>
      </c>
      <c r="G1" s="65"/>
      <c r="H1" s="64" t="s">
        <v>56</v>
      </c>
      <c r="I1" s="65"/>
      <c r="J1" s="64" t="s">
        <v>57</v>
      </c>
      <c r="K1" s="65"/>
      <c r="L1" s="64" t="s">
        <v>58</v>
      </c>
      <c r="M1" s="65"/>
      <c r="N1" s="64" t="s">
        <v>59</v>
      </c>
      <c r="O1" s="65"/>
      <c r="P1" s="64" t="s">
        <v>60</v>
      </c>
      <c r="Q1" s="66"/>
      <c r="R1" s="64" t="s">
        <v>61</v>
      </c>
      <c r="S1" s="65"/>
    </row>
    <row r="2" spans="1:19" s="1" customFormat="1" ht="22.15" customHeight="1">
      <c r="A2" s="66"/>
      <c r="B2" s="61" t="s">
        <v>52</v>
      </c>
      <c r="C2" s="62" t="s">
        <v>53</v>
      </c>
      <c r="D2" s="61" t="s">
        <v>52</v>
      </c>
      <c r="E2" s="62" t="s">
        <v>53</v>
      </c>
      <c r="F2" s="61" t="s">
        <v>52</v>
      </c>
      <c r="G2" s="62" t="s">
        <v>53</v>
      </c>
      <c r="H2" s="61" t="s">
        <v>52</v>
      </c>
      <c r="I2" s="62" t="s">
        <v>53</v>
      </c>
      <c r="J2" s="61" t="s">
        <v>52</v>
      </c>
      <c r="K2" s="62" t="s">
        <v>53</v>
      </c>
      <c r="L2" s="61" t="s">
        <v>52</v>
      </c>
      <c r="M2" s="62" t="s">
        <v>53</v>
      </c>
      <c r="N2" s="61" t="s">
        <v>52</v>
      </c>
      <c r="O2" s="62" t="s">
        <v>53</v>
      </c>
      <c r="P2" s="61" t="s">
        <v>52</v>
      </c>
      <c r="Q2" s="62" t="s">
        <v>53</v>
      </c>
      <c r="R2" s="61" t="s">
        <v>52</v>
      </c>
      <c r="S2" s="62" t="s">
        <v>53</v>
      </c>
    </row>
    <row r="3" spans="1:19" s="7" customFormat="1" ht="22.15" customHeight="1">
      <c r="A3" s="52" t="s">
        <v>2</v>
      </c>
      <c r="B3" s="2">
        <f>SUM(B4:B12,B16:B28)</f>
        <v>35941</v>
      </c>
      <c r="C3" s="3">
        <f>SUM(C4:C12,C16:C28)</f>
        <v>219726931.581</v>
      </c>
      <c r="D3" s="4">
        <f>SUM(D4:D12,D16:D28)</f>
        <v>3136</v>
      </c>
      <c r="E3" s="5">
        <f>SUM(E4:E12,E16:E28)</f>
        <v>15442951.619999999</v>
      </c>
      <c r="F3" s="5">
        <f t="shared" ref="F3:S3" si="0">SUM(F4:F12,F16:F28)</f>
        <v>1782</v>
      </c>
      <c r="G3" s="5">
        <f t="shared" si="0"/>
        <v>5279621.96</v>
      </c>
      <c r="H3" s="6">
        <f t="shared" si="0"/>
        <v>835</v>
      </c>
      <c r="I3" s="5">
        <f t="shared" si="0"/>
        <v>4901402</v>
      </c>
      <c r="J3" s="5">
        <f t="shared" si="0"/>
        <v>1266</v>
      </c>
      <c r="K3" s="5">
        <f t="shared" si="0"/>
        <v>11840362.200000001</v>
      </c>
      <c r="L3" s="5">
        <f t="shared" si="0"/>
        <v>1186</v>
      </c>
      <c r="M3" s="5">
        <f t="shared" si="0"/>
        <v>2323949.4000000004</v>
      </c>
      <c r="N3" s="5">
        <f t="shared" si="0"/>
        <v>537</v>
      </c>
      <c r="O3" s="5">
        <f t="shared" si="0"/>
        <v>2489214.7799999998</v>
      </c>
      <c r="P3" s="5">
        <f t="shared" si="0"/>
        <v>447</v>
      </c>
      <c r="Q3" s="5">
        <f t="shared" si="0"/>
        <v>3764387.4200000004</v>
      </c>
      <c r="R3" s="5">
        <f t="shared" si="0"/>
        <v>196</v>
      </c>
      <c r="S3" s="5">
        <f t="shared" si="0"/>
        <v>1141765</v>
      </c>
    </row>
    <row r="4" spans="1:19" s="15" customFormat="1" ht="21" customHeight="1">
      <c r="A4" s="8" t="s">
        <v>3</v>
      </c>
      <c r="B4" s="9">
        <f>SUM(D4,F4,H4,J4,L4,N4,P4,R4,B32,D32,F32,H32,J32,L32,N32,P32,R32)</f>
        <v>247</v>
      </c>
      <c r="C4" s="10">
        <f>SUM(E4,G4,I4,K4,M4,O4,Q4,S4,C32,E32,G32,I32,K32,M32,O32,Q32,S32)</f>
        <v>20548485.960000001</v>
      </c>
      <c r="D4" s="11">
        <f>[1]육상경기장!$C$6</f>
        <v>3</v>
      </c>
      <c r="E4" s="12">
        <f>[1]육상경기장!$F$6</f>
        <v>249613</v>
      </c>
      <c r="F4" s="12">
        <f>[1]육상경기장!$C$10</f>
        <v>3</v>
      </c>
      <c r="G4" s="12">
        <f>[1]육상경기장!$F$10</f>
        <v>144597</v>
      </c>
      <c r="H4" s="12">
        <f>[1]육상경기장!$C$14</f>
        <v>5</v>
      </c>
      <c r="I4" s="12">
        <f>[1]육상경기장!$F$14</f>
        <v>708147</v>
      </c>
      <c r="J4" s="12">
        <f>[1]육상경기장!$C$20</f>
        <v>4</v>
      </c>
      <c r="K4" s="12">
        <f>[1]육상경기장!$F$20</f>
        <v>1064010</v>
      </c>
      <c r="L4" s="12">
        <f>[1]육상경기장!$C$25</f>
        <v>2</v>
      </c>
      <c r="M4" s="12">
        <f>[1]육상경기장!$F$25</f>
        <v>470278</v>
      </c>
      <c r="N4" s="12"/>
      <c r="O4" s="12"/>
      <c r="P4" s="12">
        <f>[1]육상경기장!$C$28</f>
        <v>6</v>
      </c>
      <c r="Q4" s="13">
        <f>[1]육상경기장!$F$28</f>
        <v>319484</v>
      </c>
      <c r="R4" s="14">
        <f>[1]육상경기장!$C$35</f>
        <v>1</v>
      </c>
      <c r="S4" s="13">
        <f>[1]육상경기장!$F$36</f>
        <v>100930</v>
      </c>
    </row>
    <row r="5" spans="1:19" s="15" customFormat="1" ht="21" customHeight="1">
      <c r="A5" s="16" t="s">
        <v>4</v>
      </c>
      <c r="B5" s="9">
        <f t="shared" ref="B5:C10" si="1">SUM(D5,F5,H5,J5,L5,N5,P5,R5,B33,D33,F33,H33,J33,L33,N33,P33,R33)</f>
        <v>1109</v>
      </c>
      <c r="C5" s="10">
        <f>SUM(E5,G5,I5,K5,M5,O5,Q5,S5,C33,E33,G33,I33,K33,M33,O33,Q33,S33)</f>
        <v>32344365.290000003</v>
      </c>
      <c r="D5" s="17">
        <f>[1]축구장!$C$6</f>
        <v>69</v>
      </c>
      <c r="E5" s="18">
        <f>[1]축구장!$F$6</f>
        <v>842701</v>
      </c>
      <c r="F5" s="14">
        <f>[1]축구장!$C$76</f>
        <v>33</v>
      </c>
      <c r="G5" s="14">
        <f>[1]축구장!$F$76</f>
        <v>513730</v>
      </c>
      <c r="H5" s="14">
        <f>[1]축구장!$C$110</f>
        <v>36</v>
      </c>
      <c r="I5" s="14">
        <f>[1]축구장!$F$110</f>
        <v>646308</v>
      </c>
      <c r="J5" s="14">
        <f>[1]축구장!$C$147</f>
        <v>33</v>
      </c>
      <c r="K5" s="14">
        <f>[1]축구장!$F$147</f>
        <v>1057914.3</v>
      </c>
      <c r="L5" s="14">
        <f>[1]축구장!$C$181</f>
        <v>23</v>
      </c>
      <c r="M5" s="14">
        <f>[1]축구장!$F$181</f>
        <v>312323</v>
      </c>
      <c r="N5" s="14">
        <f>[1]축구장!$C$205</f>
        <v>14</v>
      </c>
      <c r="O5" s="14">
        <f>[1]축구장!$F$205</f>
        <v>536398.19999999995</v>
      </c>
      <c r="P5" s="14">
        <f>[1]축구장!$C$220</f>
        <v>26</v>
      </c>
      <c r="Q5" s="19">
        <f>[1]축구장!$F$220</f>
        <v>1617501.32</v>
      </c>
      <c r="R5" s="14">
        <f>[1]축구장!$C$247</f>
        <v>12</v>
      </c>
      <c r="S5" s="14">
        <f>[1]축구장!$F$247</f>
        <v>326942</v>
      </c>
    </row>
    <row r="6" spans="1:19" s="15" customFormat="1" ht="21" customHeight="1">
      <c r="A6" s="16" t="s">
        <v>5</v>
      </c>
      <c r="B6" s="9">
        <f t="shared" si="1"/>
        <v>19</v>
      </c>
      <c r="C6" s="10">
        <f>SUM(E6,G6,I6,K6,M6,O6,Q6,S6,C34,E34,G34,I34,K34,M34,O34,Q34,S34)</f>
        <v>1167527</v>
      </c>
      <c r="D6" s="17">
        <f>[1]하키장!$D$6</f>
        <v>1</v>
      </c>
      <c r="E6" s="14">
        <f>[1]하키장!$G$7</f>
        <v>183879</v>
      </c>
      <c r="F6" s="14">
        <f>[1]하키장!$D$8</f>
        <v>1</v>
      </c>
      <c r="G6" s="14">
        <f>[1]하키장!$G$9</f>
        <v>18310</v>
      </c>
      <c r="H6" s="14">
        <f>[1]하키장!$D$10</f>
        <v>1</v>
      </c>
      <c r="I6" s="14">
        <f>[1]하키장!$G$11</f>
        <v>50760</v>
      </c>
      <c r="J6" s="14">
        <f>[1]하키장!$D$12</f>
        <v>2</v>
      </c>
      <c r="K6" s="14">
        <f>[1]하키장!$G$12</f>
        <v>255935</v>
      </c>
      <c r="L6" s="14"/>
      <c r="M6" s="14"/>
      <c r="N6" s="14"/>
      <c r="O6" s="14"/>
      <c r="P6" s="14"/>
      <c r="Q6" s="19"/>
      <c r="R6" s="14"/>
      <c r="S6" s="14"/>
    </row>
    <row r="7" spans="1:19" s="15" customFormat="1" ht="21" customHeight="1">
      <c r="A7" s="16" t="s">
        <v>6</v>
      </c>
      <c r="B7" s="9">
        <f t="shared" si="1"/>
        <v>352</v>
      </c>
      <c r="C7" s="10">
        <f t="shared" si="1"/>
        <v>10719746.629999999</v>
      </c>
      <c r="D7" s="20">
        <f>[1]야구장!$D$6</f>
        <v>22</v>
      </c>
      <c r="E7" s="14">
        <f>[1]야구장!$G$6</f>
        <v>283819</v>
      </c>
      <c r="F7" s="14">
        <f>[1]야구장!$D$29</f>
        <v>11</v>
      </c>
      <c r="G7" s="14">
        <f>[1]야구장!$G$29</f>
        <v>402148</v>
      </c>
      <c r="H7" s="14">
        <f>[1]야구장!$D$41</f>
        <v>13</v>
      </c>
      <c r="I7" s="14">
        <f>[1]야구장!$G$41</f>
        <v>471056</v>
      </c>
      <c r="J7" s="14">
        <f>[1]야구장!$D$55</f>
        <v>9</v>
      </c>
      <c r="K7" s="14">
        <f>[1]야구장!$G$55</f>
        <v>842328.5</v>
      </c>
      <c r="L7" s="14">
        <f>[1]야구장!$D$65</f>
        <v>9</v>
      </c>
      <c r="M7" s="21">
        <f>[1]야구장!$G$65</f>
        <v>182068</v>
      </c>
      <c r="N7" s="14">
        <f>[1]야구장!$D$75</f>
        <v>6</v>
      </c>
      <c r="O7" s="14">
        <f>[1]야구장!$G$75</f>
        <v>51715.53</v>
      </c>
      <c r="P7" s="14">
        <f>[1]야구장!$D$82</f>
        <v>5</v>
      </c>
      <c r="Q7" s="19">
        <f>[1]야구장!$G$82</f>
        <v>109566</v>
      </c>
      <c r="R7" s="14">
        <f>[1]야구장!$D$88</f>
        <v>7</v>
      </c>
      <c r="S7" s="14">
        <f>[1]야구장!$G$88</f>
        <v>71427</v>
      </c>
    </row>
    <row r="8" spans="1:19" s="15" customFormat="1" ht="21" customHeight="1">
      <c r="A8" s="16" t="s">
        <v>7</v>
      </c>
      <c r="B8" s="9">
        <f t="shared" si="1"/>
        <v>11</v>
      </c>
      <c r="C8" s="10">
        <f t="shared" si="1"/>
        <v>492640</v>
      </c>
      <c r="D8" s="20">
        <v>1</v>
      </c>
      <c r="E8" s="21">
        <f>[1]싸이클경기장!$G$6</f>
        <v>10672</v>
      </c>
      <c r="F8" s="14">
        <v>1</v>
      </c>
      <c r="G8" s="14">
        <f>[1]싸이클경기장!$G$7</f>
        <v>31861</v>
      </c>
      <c r="H8" s="14">
        <v>1</v>
      </c>
      <c r="I8" s="14">
        <f>[1]싸이클경기장!$G$8</f>
        <v>46972</v>
      </c>
      <c r="J8" s="14">
        <v>1</v>
      </c>
      <c r="K8" s="14">
        <f>[1]싸이클경기장!$G$9</f>
        <v>59356</v>
      </c>
      <c r="L8" s="14"/>
      <c r="M8" s="14"/>
      <c r="N8" s="14">
        <v>1</v>
      </c>
      <c r="O8" s="14">
        <f>[1]싸이클경기장!$G$10</f>
        <v>59499</v>
      </c>
      <c r="P8" s="14"/>
      <c r="Q8" s="19"/>
      <c r="R8" s="14"/>
      <c r="S8" s="14"/>
    </row>
    <row r="9" spans="1:19" s="15" customFormat="1" ht="21" customHeight="1">
      <c r="A9" s="16" t="s">
        <v>8</v>
      </c>
      <c r="B9" s="9">
        <f t="shared" si="1"/>
        <v>873</v>
      </c>
      <c r="C9" s="10">
        <f t="shared" si="1"/>
        <v>10008500.030000001</v>
      </c>
      <c r="D9" s="20">
        <f>[1]테니스장!$D$5</f>
        <v>69</v>
      </c>
      <c r="E9" s="14">
        <f>[1]테니스장!$G$5</f>
        <v>426767.69</v>
      </c>
      <c r="F9" s="14">
        <f>[1]테니스장!$D$75</f>
        <v>38</v>
      </c>
      <c r="G9" s="14">
        <f>[1]테니스장!$G$75</f>
        <v>295173.07999999996</v>
      </c>
      <c r="H9" s="14">
        <f>[1]테니스장!$D$114</f>
        <v>29</v>
      </c>
      <c r="I9" s="14">
        <f>[1]테니스장!$G$114</f>
        <v>430778</v>
      </c>
      <c r="J9" s="14">
        <f>[1]테니스장!$D$144</f>
        <v>38</v>
      </c>
      <c r="K9" s="14">
        <f>[1]테니스장!$G$144</f>
        <v>931213.9</v>
      </c>
      <c r="L9" s="14">
        <f>[1]테니스장!$D$183</f>
        <v>20</v>
      </c>
      <c r="M9" s="14">
        <f>[1]테니스장!$G$183</f>
        <v>101018</v>
      </c>
      <c r="N9" s="14">
        <f>[1]테니스장!$D$204</f>
        <v>8</v>
      </c>
      <c r="O9" s="14">
        <f>[1]테니스장!$G$204</f>
        <v>194841</v>
      </c>
      <c r="P9" s="14">
        <f>[1]테니스장!$D$213</f>
        <v>18</v>
      </c>
      <c r="Q9" s="19">
        <f>[1]테니스장!$G$213</f>
        <v>203537</v>
      </c>
      <c r="R9" s="14">
        <f>[1]테니스장!$D$232</f>
        <v>9</v>
      </c>
      <c r="S9" s="14">
        <f>[1]테니스장!$G$232</f>
        <v>113425</v>
      </c>
    </row>
    <row r="10" spans="1:19" s="15" customFormat="1" ht="21" customHeight="1">
      <c r="A10" s="16" t="s">
        <v>9</v>
      </c>
      <c r="B10" s="9">
        <f t="shared" si="1"/>
        <v>70</v>
      </c>
      <c r="C10" s="10">
        <f t="shared" si="1"/>
        <v>624026.80000000005</v>
      </c>
      <c r="D10" s="20"/>
      <c r="E10" s="14"/>
      <c r="F10" s="14">
        <f>[1]씨름장!$D$6</f>
        <v>2</v>
      </c>
      <c r="G10" s="14">
        <f>[1]씨름장!$G$6</f>
        <v>3687</v>
      </c>
      <c r="H10" s="14">
        <f>[1]씨름장!$D$9</f>
        <v>2</v>
      </c>
      <c r="I10" s="14">
        <f>[1]씨름장!$G$9</f>
        <v>8073</v>
      </c>
      <c r="J10" s="14">
        <v>1</v>
      </c>
      <c r="K10" s="19">
        <f>[1]씨름장!$G$12</f>
        <v>6188</v>
      </c>
      <c r="L10" s="14">
        <v>1</v>
      </c>
      <c r="M10" s="14">
        <f>[1]씨름장!$G$13</f>
        <v>234</v>
      </c>
      <c r="N10" s="14"/>
      <c r="O10" s="21"/>
      <c r="P10" s="14">
        <v>1</v>
      </c>
      <c r="Q10" s="19">
        <f>[1]씨름장!$G$14</f>
        <v>915</v>
      </c>
      <c r="R10" s="14" t="s">
        <v>0</v>
      </c>
      <c r="S10" s="14"/>
    </row>
    <row r="11" spans="1:19" s="15" customFormat="1" ht="21" customHeight="1">
      <c r="A11" s="22" t="s">
        <v>10</v>
      </c>
      <c r="B11" s="23">
        <f>SUM(D11,F11,H11,J11,L11,N11,P11,R11,B39,D39,F39,H39,J39,L39,N39,P39,R39)</f>
        <v>25983</v>
      </c>
      <c r="C11" s="24">
        <f>SUM(E11,G11,I11,K11,M11,O11,Q11,S11,C39,E39,G39,I39,K39,M39,O39,Q39,S39)</f>
        <v>53585239</v>
      </c>
      <c r="D11" s="25">
        <v>2492</v>
      </c>
      <c r="E11" s="26">
        <v>9891281</v>
      </c>
      <c r="F11" s="26">
        <v>1470</v>
      </c>
      <c r="G11" s="26">
        <v>2150755</v>
      </c>
      <c r="H11" s="26">
        <v>628</v>
      </c>
      <c r="I11" s="26">
        <v>966216</v>
      </c>
      <c r="J11" s="26">
        <v>932</v>
      </c>
      <c r="K11" s="26">
        <v>2425278</v>
      </c>
      <c r="L11" s="26">
        <v>1009</v>
      </c>
      <c r="M11" s="26">
        <v>467106</v>
      </c>
      <c r="N11" s="26">
        <v>409</v>
      </c>
      <c r="O11" s="26">
        <v>366023</v>
      </c>
      <c r="P11" s="26">
        <v>264</v>
      </c>
      <c r="Q11" s="27">
        <v>565357</v>
      </c>
      <c r="R11" s="26">
        <v>50</v>
      </c>
      <c r="S11" s="26">
        <v>68644</v>
      </c>
    </row>
    <row r="12" spans="1:19" s="15" customFormat="1" ht="21" customHeight="1">
      <c r="A12" s="16" t="s">
        <v>11</v>
      </c>
      <c r="B12" s="9">
        <f>SUM(D12,F12,H12,J12,L12,N12,P12,R12,B40,D40,F40,H40,J40,L40,N40,P40,R40)</f>
        <v>1337</v>
      </c>
      <c r="C12" s="10">
        <f>SUM(E12,G12,I12,K12,M12,O12,Q12,S12,C40,E40,G40,I40,K40,M40,O40,Q40,S40)</f>
        <v>31251139.080000006</v>
      </c>
      <c r="D12" s="20">
        <f>SUM(D13:D15)</f>
        <v>163</v>
      </c>
      <c r="E12" s="14">
        <f>SUM(E13:E15)</f>
        <v>1732292.9</v>
      </c>
      <c r="F12" s="14">
        <f t="shared" ref="F12:S12" si="2">SUM(F13:F15)</f>
        <v>36</v>
      </c>
      <c r="G12" s="14">
        <f t="shared" si="2"/>
        <v>519726.76</v>
      </c>
      <c r="H12" s="14">
        <f t="shared" si="2"/>
        <v>32</v>
      </c>
      <c r="I12" s="14">
        <f t="shared" si="2"/>
        <v>423902</v>
      </c>
      <c r="J12" s="14">
        <f t="shared" si="2"/>
        <v>46</v>
      </c>
      <c r="K12" s="14">
        <f t="shared" si="2"/>
        <v>1854476.6</v>
      </c>
      <c r="L12" s="14">
        <f t="shared" si="2"/>
        <v>27</v>
      </c>
      <c r="M12" s="14">
        <f t="shared" si="2"/>
        <v>211581.3</v>
      </c>
      <c r="N12" s="14">
        <f t="shared" si="2"/>
        <v>21</v>
      </c>
      <c r="O12" s="14">
        <f t="shared" si="2"/>
        <v>321880.7</v>
      </c>
      <c r="P12" s="14">
        <f t="shared" si="2"/>
        <v>17</v>
      </c>
      <c r="Q12" s="19">
        <f t="shared" si="2"/>
        <v>272386.40000000002</v>
      </c>
      <c r="R12" s="14">
        <f t="shared" si="2"/>
        <v>22</v>
      </c>
      <c r="S12" s="14">
        <f t="shared" si="2"/>
        <v>176908</v>
      </c>
    </row>
    <row r="13" spans="1:19" s="15" customFormat="1" ht="21" customHeight="1">
      <c r="A13" s="53" t="s">
        <v>12</v>
      </c>
      <c r="B13" s="9">
        <f t="shared" ref="B13:C27" si="3">SUM(D13,F13,H13,J13,L13,N13,P13,R13,B41,D41,F41,H41,J41,L41,N41,P41,R41)</f>
        <v>524</v>
      </c>
      <c r="C13" s="10">
        <f t="shared" si="3"/>
        <v>12046222.210000001</v>
      </c>
      <c r="D13" s="20">
        <f>[1]구기체육관!$D$5</f>
        <v>50</v>
      </c>
      <c r="E13" s="14">
        <f>[1]구기체육관!$G$5</f>
        <v>526129.4</v>
      </c>
      <c r="F13" s="14">
        <f>[1]구기체육관!$D$56</f>
        <v>4</v>
      </c>
      <c r="G13" s="14">
        <f>[1]구기체육관!$G$56</f>
        <v>114089</v>
      </c>
      <c r="H13" s="14">
        <f>[1]구기체육관!$D$61</f>
        <v>4</v>
      </c>
      <c r="I13" s="14">
        <f>[1]구기체육관!$G$61</f>
        <v>30683</v>
      </c>
      <c r="J13" s="14">
        <f>[1]구기체육관!$D$66</f>
        <v>4</v>
      </c>
      <c r="K13" s="14">
        <f>[1]구기체육관!$G$66</f>
        <v>327698</v>
      </c>
      <c r="L13" s="14">
        <f>[1]구기체육관!$D$71</f>
        <v>3</v>
      </c>
      <c r="M13" s="14">
        <f>[1]구기체육관!$G$71</f>
        <v>55000</v>
      </c>
      <c r="N13" s="14">
        <f>[1]구기체육관!$D$75</f>
        <v>6</v>
      </c>
      <c r="O13" s="14">
        <f>[1]구기체육관!$G$75</f>
        <v>31054</v>
      </c>
      <c r="P13" s="14">
        <f>[1]구기체육관!$D$82</f>
        <v>6</v>
      </c>
      <c r="Q13" s="19">
        <f>[1]구기체육관!$G$82</f>
        <v>135377.4</v>
      </c>
      <c r="R13" s="14">
        <f>[1]구기체육관!$D$89</f>
        <v>3</v>
      </c>
      <c r="S13" s="14">
        <f>[1]구기체육관!$G$89</f>
        <v>18586</v>
      </c>
    </row>
    <row r="14" spans="1:19" s="15" customFormat="1" ht="21" customHeight="1">
      <c r="A14" s="16" t="s">
        <v>13</v>
      </c>
      <c r="B14" s="9">
        <f t="shared" si="3"/>
        <v>48</v>
      </c>
      <c r="C14" s="10">
        <f t="shared" si="3"/>
        <v>1135475.6499999999</v>
      </c>
      <c r="D14" s="20">
        <f>[1]투기체육관!$D$5</f>
        <v>1</v>
      </c>
      <c r="E14" s="14">
        <f>[1]투기체육관!$G$5</f>
        <v>12817</v>
      </c>
      <c r="F14" s="14">
        <f>[1]투기체육관!$D$7</f>
        <v>2</v>
      </c>
      <c r="G14" s="14">
        <f>[1]투기체육관!$G$7</f>
        <v>6893</v>
      </c>
      <c r="H14" s="14">
        <f>[1]투기체육관!$D$10</f>
        <v>4</v>
      </c>
      <c r="I14" s="14">
        <f>[1]투기체육관!$G$10</f>
        <v>5725</v>
      </c>
      <c r="J14" s="14">
        <f>[1]투기체육관!$D$15</f>
        <v>3</v>
      </c>
      <c r="K14" s="14">
        <f>[1]투기체육관!$G$15</f>
        <v>357431</v>
      </c>
      <c r="L14" s="14">
        <f>[1]투기체육관!$D$19</f>
        <v>1</v>
      </c>
      <c r="M14" s="14">
        <f>[1]투기체육관!$G$19</f>
        <v>1576</v>
      </c>
      <c r="N14" s="14"/>
      <c r="O14" s="14"/>
      <c r="P14" s="14"/>
      <c r="Q14" s="19"/>
      <c r="R14" s="14"/>
      <c r="S14" s="14"/>
    </row>
    <row r="15" spans="1:19" s="15" customFormat="1" ht="21" customHeight="1">
      <c r="A15" s="16" t="s">
        <v>14</v>
      </c>
      <c r="B15" s="9">
        <f>SUM(D15,F15,H15,J15,L15,N15,P15,R15,B43,D43,F43,H43,J43,L43,N43,P43,R43)</f>
        <v>765</v>
      </c>
      <c r="C15" s="10">
        <f>SUM(E15,G15,I15,K15,M15,O15,Q15,S15,C43,E43,G43,I43,K43,M43,O43,Q43,S43)</f>
        <v>18069441.219999999</v>
      </c>
      <c r="D15" s="20">
        <f>[1]생활체육관!$D$6</f>
        <v>112</v>
      </c>
      <c r="E15" s="14">
        <f>[1]생활체육관!$G$6</f>
        <v>1193346.5</v>
      </c>
      <c r="F15" s="14">
        <f>[1]생활체육관!$D$119</f>
        <v>30</v>
      </c>
      <c r="G15" s="14">
        <f>[1]생활체육관!$G$119</f>
        <v>398744.76</v>
      </c>
      <c r="H15" s="14">
        <f>[1]생활체육관!$D$150</f>
        <v>24</v>
      </c>
      <c r="I15" s="14">
        <f>[1]생활체육관!$G$150</f>
        <v>387494</v>
      </c>
      <c r="J15" s="14">
        <f>[1]생활체육관!$D$175</f>
        <v>39</v>
      </c>
      <c r="K15" s="14">
        <f>[1]생활체육관!$G$175</f>
        <v>1169347.6000000001</v>
      </c>
      <c r="L15" s="14">
        <f>[1]생활체육관!$D$215</f>
        <v>23</v>
      </c>
      <c r="M15" s="14">
        <f>[1]생활체육관!$G$215</f>
        <v>155005.29999999999</v>
      </c>
      <c r="N15" s="14">
        <f>[1]생활체육관!$D$239</f>
        <v>15</v>
      </c>
      <c r="O15" s="14">
        <f>[1]생활체육관!$G$239</f>
        <v>290826.7</v>
      </c>
      <c r="P15" s="14">
        <f>[1]생활체육관!$D$255</f>
        <v>11</v>
      </c>
      <c r="Q15" s="19">
        <f>[1]생활체육관!$G$255</f>
        <v>137009</v>
      </c>
      <c r="R15" s="14">
        <f>[1]생활체육관!$D$267</f>
        <v>19</v>
      </c>
      <c r="S15" s="14">
        <f>[1]생활체육관!$G$267</f>
        <v>158322</v>
      </c>
    </row>
    <row r="16" spans="1:19" s="15" customFormat="1" ht="21" customHeight="1">
      <c r="A16" s="16" t="s">
        <v>15</v>
      </c>
      <c r="B16" s="9">
        <f t="shared" si="3"/>
        <v>1968</v>
      </c>
      <c r="C16" s="10">
        <f>SUM(E16,G16,I16,K16,M16,O16,Q16,S16,C44,E44,G44,I44,K44,M44,O44,Q44,S44)</f>
        <v>11118062.170000002</v>
      </c>
      <c r="D16" s="20">
        <f>[1]게이트볼장!$D$6</f>
        <v>26</v>
      </c>
      <c r="E16" s="14">
        <f>[1]게이트볼장!$G$6</f>
        <v>22298</v>
      </c>
      <c r="F16" s="14">
        <f>[1]게이트볼장!$D$33</f>
        <v>14</v>
      </c>
      <c r="G16" s="14">
        <f>[1]게이트볼장!$G$33</f>
        <v>16039</v>
      </c>
      <c r="H16" s="14">
        <f>[1]게이트볼장!$D$48</f>
        <v>3</v>
      </c>
      <c r="I16" s="14">
        <f>[1]게이트볼장!$G$48</f>
        <v>21581</v>
      </c>
      <c r="J16" s="14">
        <f>[1]게이트볼장!$D$52</f>
        <v>92</v>
      </c>
      <c r="K16" s="14">
        <f>[1]게이트볼장!$G$52</f>
        <v>406444</v>
      </c>
      <c r="L16" s="14">
        <f>[1]게이트볼장!$D$145</f>
        <v>35</v>
      </c>
      <c r="M16" s="14">
        <f>[1]게이트볼장!$G$145</f>
        <v>28164</v>
      </c>
      <c r="N16" s="14">
        <f>[1]게이트볼장!$D$181</f>
        <v>18</v>
      </c>
      <c r="O16" s="14">
        <f>[1]게이트볼장!$G$181</f>
        <v>309327.5</v>
      </c>
      <c r="P16" s="14">
        <f>[1]게이트볼장!$D$200</f>
        <v>26</v>
      </c>
      <c r="Q16" s="19">
        <f>[1]게이트볼장!$G$200</f>
        <v>165771</v>
      </c>
      <c r="R16" s="14">
        <f>[1]게이트볼장!$D$227</f>
        <v>14</v>
      </c>
      <c r="S16" s="14">
        <f>[1]게이트볼장!$G$227</f>
        <v>26990</v>
      </c>
    </row>
    <row r="17" spans="1:19" s="15" customFormat="1" ht="21" customHeight="1">
      <c r="A17" s="16" t="s">
        <v>16</v>
      </c>
      <c r="B17" s="9">
        <f t="shared" si="3"/>
        <v>512</v>
      </c>
      <c r="C17" s="10">
        <f t="shared" si="3"/>
        <v>8998383.3699999992</v>
      </c>
      <c r="D17" s="20">
        <f>[1]수영장!$D$6</f>
        <v>99</v>
      </c>
      <c r="E17" s="14">
        <f>[1]수영장!$G$6</f>
        <v>728974.35000000009</v>
      </c>
      <c r="F17" s="14">
        <f>[1]수영장!$D$106</f>
        <v>26</v>
      </c>
      <c r="G17" s="14">
        <f>[1]수영장!$G$106</f>
        <v>348567</v>
      </c>
      <c r="H17" s="14">
        <f>[1]수영장!$D$133</f>
        <v>17</v>
      </c>
      <c r="I17" s="14">
        <f>[1]수영장!$G$133</f>
        <v>220203</v>
      </c>
      <c r="J17" s="14">
        <f>[1]수영장!$D$151</f>
        <v>24</v>
      </c>
      <c r="K17" s="14">
        <f>[1]수영장!$G$151</f>
        <v>581896.30000000005</v>
      </c>
      <c r="L17" s="14">
        <f>[1]수영장!$D$176</f>
        <v>10</v>
      </c>
      <c r="M17" s="14">
        <f>[1]수영장!$G$176</f>
        <v>86965.1</v>
      </c>
      <c r="N17" s="14">
        <f>[1]수영장!$D$187</f>
        <v>19</v>
      </c>
      <c r="O17" s="14">
        <f>[1]수영장!$G$187</f>
        <v>287566.25</v>
      </c>
      <c r="P17" s="14">
        <f>[1]수영장!$D$207</f>
        <v>15</v>
      </c>
      <c r="Q17" s="19">
        <f>[1]수영장!$G$207</f>
        <v>152312.70000000001</v>
      </c>
      <c r="R17" s="14">
        <f>[1]수영장!$D$223</f>
        <v>9</v>
      </c>
      <c r="S17" s="14">
        <f>[1]수영장!$G$223</f>
        <v>58983</v>
      </c>
    </row>
    <row r="18" spans="1:19" s="15" customFormat="1" ht="21" customHeight="1">
      <c r="A18" s="16" t="s">
        <v>17</v>
      </c>
      <c r="B18" s="9">
        <f t="shared" si="3"/>
        <v>181</v>
      </c>
      <c r="C18" s="10">
        <f t="shared" si="3"/>
        <v>2042560.1</v>
      </c>
      <c r="D18" s="20">
        <f>[1]롤러스케이트장!$C$6</f>
        <v>15</v>
      </c>
      <c r="E18" s="14">
        <f>[1]롤러스케이트장!$F$6</f>
        <v>64970</v>
      </c>
      <c r="F18" s="14">
        <f>[1]롤러스케이트장!$C$22</f>
        <v>13</v>
      </c>
      <c r="G18" s="14">
        <f>[1]롤러스케이트장!$F$22</f>
        <v>65240</v>
      </c>
      <c r="H18" s="14">
        <f>[1]롤러스케이트장!$C$36</f>
        <v>6</v>
      </c>
      <c r="I18" s="14">
        <f>[1]롤러스케이트장!$F$36</f>
        <v>40440</v>
      </c>
      <c r="J18" s="14">
        <f>[1]롤러스케이트장!$C$43</f>
        <v>5</v>
      </c>
      <c r="K18" s="14">
        <f>[1]롤러스케이트장!$F$43</f>
        <v>50288</v>
      </c>
      <c r="L18" s="14">
        <f>[1]롤러스케이트장!$C$49</f>
        <v>3</v>
      </c>
      <c r="M18" s="14">
        <f>[1]롤러스케이트장!$F$49</f>
        <v>32742</v>
      </c>
      <c r="N18" s="14">
        <f>[1]롤러스케이트장!$C$53</f>
        <v>2</v>
      </c>
      <c r="O18" s="14">
        <f>[1]롤러스케이트장!$F$53</f>
        <v>25727.599999999999</v>
      </c>
      <c r="P18" s="14">
        <f>[1]롤러스케이트장!$C$56</f>
        <v>2</v>
      </c>
      <c r="Q18" s="19">
        <f>[1]롤러스케이트장!$F$56</f>
        <v>18300</v>
      </c>
      <c r="R18" s="14">
        <f>[1]롤러스케이트장!$C$59</f>
        <v>8</v>
      </c>
      <c r="S18" s="14">
        <f>[1]롤러스케이트장!$F$59</f>
        <v>25806</v>
      </c>
    </row>
    <row r="19" spans="1:19" s="15" customFormat="1" ht="21" customHeight="1">
      <c r="A19" s="16" t="s">
        <v>18</v>
      </c>
      <c r="B19" s="9">
        <f t="shared" si="3"/>
        <v>25</v>
      </c>
      <c r="C19" s="10">
        <f t="shared" si="3"/>
        <v>1083972</v>
      </c>
      <c r="D19" s="20"/>
      <c r="E19" s="14"/>
      <c r="F19" s="14">
        <v>1</v>
      </c>
      <c r="G19" s="14">
        <f>[1]사격장!$G$6</f>
        <v>6009</v>
      </c>
      <c r="H19" s="14">
        <v>1</v>
      </c>
      <c r="I19" s="14">
        <f>[1]사격장!$G$7</f>
        <v>191300</v>
      </c>
      <c r="J19" s="14">
        <v>1</v>
      </c>
      <c r="K19" s="14">
        <f>[1]사격장!$G$8</f>
        <v>95837</v>
      </c>
      <c r="L19" s="14"/>
      <c r="M19" s="14"/>
      <c r="N19" s="14"/>
      <c r="O19" s="14"/>
      <c r="P19" s="14">
        <v>1</v>
      </c>
      <c r="Q19" s="19">
        <f>[1]사격장!$G$9</f>
        <v>3700</v>
      </c>
      <c r="R19" s="14"/>
      <c r="S19" s="14"/>
    </row>
    <row r="20" spans="1:19" s="15" customFormat="1" ht="21" customHeight="1">
      <c r="A20" s="16" t="s">
        <v>19</v>
      </c>
      <c r="B20" s="9">
        <f t="shared" si="3"/>
        <v>284</v>
      </c>
      <c r="C20" s="10">
        <f t="shared" si="3"/>
        <v>2878812.5</v>
      </c>
      <c r="D20" s="20">
        <f>[1]국궁장!$D$5</f>
        <v>8</v>
      </c>
      <c r="E20" s="14">
        <f>[1]국궁장!$G$5</f>
        <v>38873.5</v>
      </c>
      <c r="F20" s="14">
        <f>[1]국궁장!$D$14</f>
        <v>3</v>
      </c>
      <c r="G20" s="14">
        <f>[1]국궁장!$G$14</f>
        <v>11733</v>
      </c>
      <c r="H20" s="14">
        <f>[1]국궁장!$D$18</f>
        <v>3</v>
      </c>
      <c r="I20" s="14">
        <f>[1]국궁장!$G$18</f>
        <v>21186</v>
      </c>
      <c r="J20" s="14">
        <f>[1]국궁장!$D$22</f>
        <v>8</v>
      </c>
      <c r="K20" s="14">
        <f>[1]국궁장!$G$22</f>
        <v>100241</v>
      </c>
      <c r="L20" s="14">
        <f>[1]국궁장!$D$31</f>
        <v>3</v>
      </c>
      <c r="M20" s="14">
        <f>[1]국궁장!$G$31</f>
        <v>40891</v>
      </c>
      <c r="N20" s="14">
        <f>[1]국궁장!$D$35</f>
        <v>5</v>
      </c>
      <c r="O20" s="14">
        <f>[1]국궁장!$G$35</f>
        <v>42283</v>
      </c>
      <c r="P20" s="14">
        <f>[1]국궁장!$D$41</f>
        <v>4</v>
      </c>
      <c r="Q20" s="19">
        <f>[1]국궁장!$G$41</f>
        <v>49699</v>
      </c>
      <c r="R20" s="14">
        <f>[1]국궁장!$D$46</f>
        <v>3</v>
      </c>
      <c r="S20" s="14">
        <f>[1]국궁장!$G$46</f>
        <v>23717</v>
      </c>
    </row>
    <row r="21" spans="1:19" s="15" customFormat="1" ht="21" customHeight="1">
      <c r="A21" s="16" t="s">
        <v>20</v>
      </c>
      <c r="B21" s="9">
        <f>SUM(D21,F21,H21,J21,L21,N21,P21,R21,B49,D49,F49,H49,J49,L49,N49,P49,R49)</f>
        <v>26</v>
      </c>
      <c r="C21" s="10">
        <f>SUM(E21,G21,I21,K21,M21,O21,Q21,S21,C49,E49,G49,I49,K49,M49,O49,Q49,S49)</f>
        <v>666569</v>
      </c>
      <c r="D21" s="20"/>
      <c r="E21" s="14"/>
      <c r="F21" s="14">
        <v>1</v>
      </c>
      <c r="G21" s="14">
        <f>[1]양궁장!$G$6</f>
        <v>20576</v>
      </c>
      <c r="H21" s="14">
        <f>[1]양궁장!$D$7</f>
        <v>2</v>
      </c>
      <c r="I21" s="14">
        <f>[1]양궁장!$G$7</f>
        <v>30891</v>
      </c>
      <c r="J21" s="14">
        <f>[1]양궁장!$D$10</f>
        <v>2</v>
      </c>
      <c r="K21" s="14">
        <f>[1]양궁장!$G$10</f>
        <v>13061</v>
      </c>
      <c r="L21" s="14">
        <f>[1]양궁장!$D$13</f>
        <v>2</v>
      </c>
      <c r="M21" s="21">
        <f>[1]양궁장!$G$13</f>
        <v>45109</v>
      </c>
      <c r="N21" s="14">
        <v>1</v>
      </c>
      <c r="O21" s="14">
        <f>[1]양궁장!$G$16</f>
        <v>4116</v>
      </c>
      <c r="P21" s="14">
        <v>1</v>
      </c>
      <c r="Q21" s="19">
        <f>[1]양궁장!$G$17</f>
        <v>103117</v>
      </c>
      <c r="R21" s="14"/>
      <c r="S21" s="14"/>
    </row>
    <row r="22" spans="1:19" s="15" customFormat="1" ht="21" customHeight="1">
      <c r="A22" s="16" t="s">
        <v>21</v>
      </c>
      <c r="B22" s="9">
        <f t="shared" si="3"/>
        <v>23</v>
      </c>
      <c r="C22" s="10">
        <f t="shared" si="3"/>
        <v>1057398.02</v>
      </c>
      <c r="D22" s="14"/>
      <c r="E22" s="14"/>
      <c r="F22" s="14">
        <f>[1]승마장!$D$6</f>
        <v>2</v>
      </c>
      <c r="G22" s="14">
        <f>[1]승마장!$G$6</f>
        <v>27381.119999999999</v>
      </c>
      <c r="H22" s="14">
        <f>[1]승마장!$D$9</f>
        <v>3</v>
      </c>
      <c r="I22" s="14">
        <f>[1]승마장!$G$9</f>
        <v>37049</v>
      </c>
      <c r="J22" s="14"/>
      <c r="K22" s="14"/>
      <c r="L22" s="14">
        <v>1</v>
      </c>
      <c r="M22" s="21">
        <f>[1]승마장!$G$13</f>
        <v>26084</v>
      </c>
      <c r="N22" s="14">
        <v>1</v>
      </c>
      <c r="O22" s="14">
        <f>[1]승마장!$G$14</f>
        <v>28991</v>
      </c>
      <c r="P22" s="14"/>
      <c r="Q22" s="19"/>
      <c r="R22" s="14"/>
      <c r="S22" s="14"/>
    </row>
    <row r="23" spans="1:19" s="15" customFormat="1" ht="21" customHeight="1">
      <c r="A23" s="16" t="s">
        <v>22</v>
      </c>
      <c r="B23" s="9">
        <f t="shared" si="3"/>
        <v>91</v>
      </c>
      <c r="C23" s="10">
        <f t="shared" si="3"/>
        <v>1070727.8999999999</v>
      </c>
      <c r="D23" s="20">
        <f>[1]골프연습장!$D$6</f>
        <v>34</v>
      </c>
      <c r="E23" s="14">
        <f>[1]골프연습장!$G$6</f>
        <v>263914</v>
      </c>
      <c r="F23" s="14">
        <f>[1]골프연습장!$D$41</f>
        <v>8</v>
      </c>
      <c r="G23" s="14">
        <f>[1]골프연습장!$G$41</f>
        <v>4942</v>
      </c>
      <c r="H23" s="14"/>
      <c r="I23" s="14"/>
      <c r="J23" s="14">
        <f>[1]골프연습장!$D$50</f>
        <v>4</v>
      </c>
      <c r="K23" s="14">
        <f>[1]골프연습장!$G$50</f>
        <v>160634</v>
      </c>
      <c r="L23" s="14">
        <f>[1]골프연습장!$D$55</f>
        <v>2</v>
      </c>
      <c r="M23" s="14">
        <f>[1]골프연습장!$G$55</f>
        <v>30626</v>
      </c>
      <c r="N23" s="14"/>
      <c r="O23" s="14"/>
      <c r="P23" s="14"/>
      <c r="Q23" s="19"/>
      <c r="R23" s="14"/>
      <c r="S23" s="14"/>
    </row>
    <row r="24" spans="1:19" s="15" customFormat="1" ht="21" customHeight="1">
      <c r="A24" s="16" t="s">
        <v>23</v>
      </c>
      <c r="B24" s="9">
        <f t="shared" si="3"/>
        <v>10</v>
      </c>
      <c r="C24" s="10">
        <f t="shared" si="3"/>
        <v>1197279</v>
      </c>
      <c r="D24" s="20"/>
      <c r="E24" s="14"/>
      <c r="F24" s="14">
        <v>1</v>
      </c>
      <c r="G24" s="14">
        <f>[1]조정카누장!$G$6</f>
        <v>25252</v>
      </c>
      <c r="H24" s="14"/>
      <c r="I24" s="14"/>
      <c r="J24" s="14"/>
      <c r="K24" s="14"/>
      <c r="L24" s="14"/>
      <c r="M24" s="14"/>
      <c r="N24" s="14"/>
      <c r="O24" s="14"/>
      <c r="P24" s="14"/>
      <c r="Q24" s="19"/>
      <c r="R24" s="14"/>
      <c r="S24" s="14"/>
    </row>
    <row r="25" spans="1:19" s="15" customFormat="1" ht="21" customHeight="1">
      <c r="A25" s="16" t="s">
        <v>24</v>
      </c>
      <c r="B25" s="9">
        <f t="shared" si="3"/>
        <v>16</v>
      </c>
      <c r="C25" s="10">
        <f t="shared" si="3"/>
        <v>316758</v>
      </c>
      <c r="D25" s="20"/>
      <c r="E25" s="14"/>
      <c r="F25" s="14">
        <v>1</v>
      </c>
      <c r="G25" s="14">
        <f>[1]요트장!$G$6</f>
        <v>138561</v>
      </c>
      <c r="H25" s="14"/>
      <c r="I25" s="14"/>
      <c r="J25" s="14"/>
      <c r="K25" s="14"/>
      <c r="L25" s="14"/>
      <c r="M25" s="14"/>
      <c r="N25" s="14"/>
      <c r="O25" s="14"/>
      <c r="P25" s="14"/>
      <c r="Q25" s="19"/>
      <c r="R25" s="14"/>
      <c r="S25" s="14"/>
    </row>
    <row r="26" spans="1:19" s="15" customFormat="1" ht="21" customHeight="1">
      <c r="A26" s="28" t="s">
        <v>25</v>
      </c>
      <c r="B26" s="9">
        <f t="shared" si="3"/>
        <v>34</v>
      </c>
      <c r="C26" s="10">
        <f t="shared" si="3"/>
        <v>1446116</v>
      </c>
      <c r="D26" s="29">
        <f>[1]빙상장!$D$6</f>
        <v>3</v>
      </c>
      <c r="E26" s="30">
        <f>[1]빙상장!$G$6</f>
        <v>36540</v>
      </c>
      <c r="F26" s="30">
        <v>2</v>
      </c>
      <c r="G26" s="30">
        <f>[1]빙상장!$G$10</f>
        <v>116524</v>
      </c>
      <c r="H26" s="30">
        <v>1</v>
      </c>
      <c r="I26" s="30">
        <f>[1]빙상장!$G$13</f>
        <v>3693</v>
      </c>
      <c r="J26" s="30">
        <v>1</v>
      </c>
      <c r="K26" s="31">
        <v>441659</v>
      </c>
      <c r="L26" s="30">
        <v>1</v>
      </c>
      <c r="M26" s="31"/>
      <c r="N26" s="30">
        <v>1</v>
      </c>
      <c r="O26" s="30">
        <f>[1]빙상장!$G$16</f>
        <v>13439</v>
      </c>
      <c r="P26" s="30"/>
      <c r="Q26" s="32"/>
      <c r="R26" s="30"/>
      <c r="S26" s="30"/>
    </row>
    <row r="27" spans="1:19" s="15" customFormat="1" ht="21" customHeight="1">
      <c r="A27" s="33" t="s">
        <v>26</v>
      </c>
      <c r="B27" s="9">
        <f t="shared" si="3"/>
        <v>4</v>
      </c>
      <c r="C27" s="10">
        <f t="shared" si="3"/>
        <v>462499.9</v>
      </c>
      <c r="D27" s="20"/>
      <c r="E27" s="14"/>
      <c r="F27" s="14"/>
      <c r="G27" s="14"/>
      <c r="H27" s="14"/>
      <c r="I27" s="14"/>
      <c r="J27" s="14"/>
      <c r="K27" s="14"/>
      <c r="L27" s="14"/>
      <c r="M27" s="21"/>
      <c r="N27" s="14"/>
      <c r="O27" s="14"/>
      <c r="P27" s="14"/>
      <c r="Q27" s="19"/>
      <c r="R27" s="14"/>
      <c r="S27" s="14"/>
    </row>
    <row r="28" spans="1:19" s="15" customFormat="1" ht="21" customHeight="1" thickBot="1">
      <c r="A28" s="34" t="s">
        <v>27</v>
      </c>
      <c r="B28" s="35">
        <f>SUM(D28,F28,H28,J28,L28,N28,P28,R28,B56,D56,F56,H56,J56,L56,N56,P56,R56)</f>
        <v>2766</v>
      </c>
      <c r="C28" s="36">
        <f>SUM(E28,G28,I28,K28,M28,O28,Q28,S28,C56,E56,G56,I56,K56,M56,O56,Q56,S56)</f>
        <v>26646123.831</v>
      </c>
      <c r="D28" s="37">
        <f>'[1]기타 체육시설'!D6</f>
        <v>131</v>
      </c>
      <c r="E28" s="38">
        <f>'[1]기타 체육시설'!F6</f>
        <v>666356.18000000005</v>
      </c>
      <c r="F28" s="38">
        <f>'[1]기타 체육시설'!D138</f>
        <v>115</v>
      </c>
      <c r="G28" s="38">
        <f>'[1]기타 체육시설'!F138</f>
        <v>418810</v>
      </c>
      <c r="H28" s="38">
        <f>'[1]기타 체육시설'!D254</f>
        <v>52</v>
      </c>
      <c r="I28" s="38">
        <f>'[1]기타 체육시설'!F254</f>
        <v>582847</v>
      </c>
      <c r="J28" s="38">
        <f>'[1]기타 체육시설'!D307</f>
        <v>63</v>
      </c>
      <c r="K28" s="38">
        <f>'[1]기타 체육시설'!F307</f>
        <v>1493601.6</v>
      </c>
      <c r="L28" s="38">
        <f>'[1]기타 체육시설'!D371</f>
        <v>38</v>
      </c>
      <c r="M28" s="38">
        <f>'[1]기타 체육시설'!F371</f>
        <v>288760</v>
      </c>
      <c r="N28" s="38">
        <f>'[1]기타 체육시설'!D410</f>
        <v>31</v>
      </c>
      <c r="O28" s="38">
        <f>'[1]기타 체육시설'!F410</f>
        <v>247407</v>
      </c>
      <c r="P28" s="38">
        <f>'[1]기타 체육시설'!D442</f>
        <v>61</v>
      </c>
      <c r="Q28" s="39">
        <f>'[1]기타 체육시설'!F442</f>
        <v>182741</v>
      </c>
      <c r="R28" s="38">
        <f>'[1]기타 체육시설'!D504</f>
        <v>61</v>
      </c>
      <c r="S28" s="38">
        <f>'[1]기타 체육시설'!F504</f>
        <v>147993</v>
      </c>
    </row>
    <row r="29" spans="1:19" s="1" customFormat="1" ht="22.15" customHeight="1">
      <c r="A29" s="71" t="s">
        <v>1</v>
      </c>
      <c r="B29" s="73" t="s">
        <v>62</v>
      </c>
      <c r="C29" s="75"/>
      <c r="D29" s="63" t="s">
        <v>63</v>
      </c>
      <c r="E29" s="74"/>
      <c r="F29" s="63" t="s">
        <v>64</v>
      </c>
      <c r="G29" s="74"/>
      <c r="H29" s="63" t="s">
        <v>65</v>
      </c>
      <c r="I29" s="74"/>
      <c r="J29" s="63" t="s">
        <v>66</v>
      </c>
      <c r="K29" s="74"/>
      <c r="L29" s="63" t="s">
        <v>67</v>
      </c>
      <c r="M29" s="74"/>
      <c r="N29" s="63" t="s">
        <v>68</v>
      </c>
      <c r="O29" s="74"/>
      <c r="P29" s="63" t="s">
        <v>69</v>
      </c>
      <c r="Q29" s="74"/>
      <c r="R29" s="63" t="s">
        <v>70</v>
      </c>
      <c r="S29" s="74"/>
    </row>
    <row r="30" spans="1:19" s="1" customFormat="1" ht="22.15" customHeight="1">
      <c r="A30" s="72"/>
      <c r="B30" s="61" t="s">
        <v>52</v>
      </c>
      <c r="C30" s="62" t="s">
        <v>53</v>
      </c>
      <c r="D30" s="61" t="s">
        <v>52</v>
      </c>
      <c r="E30" s="62" t="s">
        <v>53</v>
      </c>
      <c r="F30" s="61" t="s">
        <v>52</v>
      </c>
      <c r="G30" s="62" t="s">
        <v>53</v>
      </c>
      <c r="H30" s="61" t="s">
        <v>52</v>
      </c>
      <c r="I30" s="62" t="s">
        <v>53</v>
      </c>
      <c r="J30" s="61" t="s">
        <v>52</v>
      </c>
      <c r="K30" s="62" t="s">
        <v>53</v>
      </c>
      <c r="L30" s="61" t="s">
        <v>52</v>
      </c>
      <c r="M30" s="62" t="s">
        <v>53</v>
      </c>
      <c r="N30" s="61" t="s">
        <v>52</v>
      </c>
      <c r="O30" s="62" t="s">
        <v>53</v>
      </c>
      <c r="P30" s="61" t="s">
        <v>52</v>
      </c>
      <c r="Q30" s="62" t="s">
        <v>53</v>
      </c>
      <c r="R30" s="61" t="s">
        <v>52</v>
      </c>
      <c r="S30" s="62" t="s">
        <v>53</v>
      </c>
    </row>
    <row r="31" spans="1:19" s="7" customFormat="1" ht="22.15" customHeight="1">
      <c r="A31" s="54" t="s">
        <v>2</v>
      </c>
      <c r="B31" s="6">
        <f>SUM(B32:B40,B44:B56)</f>
        <v>5462</v>
      </c>
      <c r="C31" s="6">
        <f t="shared" ref="C31" si="4">SUM(C32:C40,C44:C56)</f>
        <v>57931573.770000003</v>
      </c>
      <c r="D31" s="6">
        <f>SUM(D32:D40,D44:D56)</f>
        <v>2952</v>
      </c>
      <c r="E31" s="6">
        <f>SUM(E32:E40,E44:E56)</f>
        <v>16839347.460000001</v>
      </c>
      <c r="F31" s="6">
        <f t="shared" ref="F31:H31" si="5">SUM(F32:F40,F44:F56)</f>
        <v>2529</v>
      </c>
      <c r="G31" s="6">
        <f t="shared" si="5"/>
        <v>10665897.231000001</v>
      </c>
      <c r="H31" s="6">
        <f t="shared" si="5"/>
        <v>2131</v>
      </c>
      <c r="I31" s="6">
        <f>SUM(I32:I40,I44:I56)</f>
        <v>12348548.629999999</v>
      </c>
      <c r="J31" s="6">
        <f t="shared" ref="J31:K31" si="6">SUM(J32:J40,J44:J56)</f>
        <v>1397</v>
      </c>
      <c r="K31" s="6">
        <f t="shared" si="6"/>
        <v>14853691.100000001</v>
      </c>
      <c r="L31" s="6">
        <f>SUM(L32:L40,L44:L56)</f>
        <v>3924</v>
      </c>
      <c r="M31" s="6">
        <f>SUM(M32:M40,M44:M56)</f>
        <v>21181154.510000002</v>
      </c>
      <c r="N31" s="6">
        <f t="shared" ref="N31:S31" si="7">SUM(N32:N40,N44:N56)</f>
        <v>4375</v>
      </c>
      <c r="O31" s="6">
        <f t="shared" si="7"/>
        <v>14018623.549999999</v>
      </c>
      <c r="P31" s="6">
        <f t="shared" si="7"/>
        <v>3146</v>
      </c>
      <c r="Q31" s="6">
        <f t="shared" si="7"/>
        <v>20786747.949999999</v>
      </c>
      <c r="R31" s="6">
        <f t="shared" si="7"/>
        <v>640</v>
      </c>
      <c r="S31" s="6">
        <f t="shared" si="7"/>
        <v>3917693</v>
      </c>
    </row>
    <row r="32" spans="1:19" s="15" customFormat="1" ht="21" customHeight="1">
      <c r="A32" s="55" t="s">
        <v>28</v>
      </c>
      <c r="B32" s="40">
        <f>[1]육상경기장!$C$37</f>
        <v>41</v>
      </c>
      <c r="C32" s="40">
        <f>[1]육상경기장!$F$37</f>
        <v>4410700.0600000005</v>
      </c>
      <c r="D32" s="41">
        <f>[1]육상경기장!$C$79</f>
        <v>33</v>
      </c>
      <c r="E32" s="41">
        <f>[1]육상경기장!$F$79</f>
        <v>1837713</v>
      </c>
      <c r="F32" s="40">
        <f>[1]육상경기장!$C$113</f>
        <v>16</v>
      </c>
      <c r="G32" s="40">
        <f>[1]육상경기장!$F$113</f>
        <v>932868</v>
      </c>
      <c r="H32" s="40">
        <f>[1]육상경기장!$C$130</f>
        <v>17</v>
      </c>
      <c r="I32" s="40">
        <f>[1]육상경기장!$F$130</f>
        <v>2108110</v>
      </c>
      <c r="J32" s="40">
        <f>[1]육상경기장!$C$148</f>
        <v>15</v>
      </c>
      <c r="K32" s="40">
        <f>[1]육상경기장!$F$148</f>
        <v>1251731</v>
      </c>
      <c r="L32" s="40">
        <f>[1]육상경기장!$C$164</f>
        <v>28</v>
      </c>
      <c r="M32" s="40">
        <f>[1]육상경기장!$F$164</f>
        <v>1973739</v>
      </c>
      <c r="N32" s="40">
        <f>[1]육상경기장!$C$193</f>
        <v>29</v>
      </c>
      <c r="O32" s="40">
        <f>[1]육상경기장!$F$193</f>
        <v>1888683</v>
      </c>
      <c r="P32" s="40">
        <f>[1]육상경기장!$C$223</f>
        <v>30</v>
      </c>
      <c r="Q32" s="40">
        <f>[1]육상경기장!$F$223</f>
        <v>2392738.9</v>
      </c>
      <c r="R32" s="40">
        <f>[1]육상경기장!$C$254</f>
        <v>14</v>
      </c>
      <c r="S32" s="40">
        <f>[1]육상경기장!$F$254</f>
        <v>695144</v>
      </c>
    </row>
    <row r="33" spans="1:19" s="15" customFormat="1" ht="21" customHeight="1">
      <c r="A33" s="44" t="s">
        <v>29</v>
      </c>
      <c r="B33" s="14">
        <f>[1]축구장!$C$260</f>
        <v>262</v>
      </c>
      <c r="C33" s="14">
        <f>[1]축구장!$F$260</f>
        <v>8996488.370000001</v>
      </c>
      <c r="D33" s="14">
        <f>[1]축구장!$C$523</f>
        <v>76</v>
      </c>
      <c r="E33" s="14">
        <f>[1]축구장!$F$523</f>
        <v>2029271</v>
      </c>
      <c r="F33" s="14">
        <f>[1]축구장!$C$600</f>
        <v>41</v>
      </c>
      <c r="G33" s="14">
        <f>[1]축구장!$F$600</f>
        <v>1236478</v>
      </c>
      <c r="H33" s="14">
        <f>[1]축구장!$C$642</f>
        <v>32</v>
      </c>
      <c r="I33" s="14">
        <f>[1]축구장!$F$642</f>
        <v>1007524</v>
      </c>
      <c r="J33" s="14">
        <f>[1]축구장!$C$675</f>
        <v>108</v>
      </c>
      <c r="K33" s="14">
        <f>[1]축구장!$F$675</f>
        <v>3365551</v>
      </c>
      <c r="L33" s="14">
        <f>[1]축구장!$C$784</f>
        <v>92</v>
      </c>
      <c r="M33" s="14">
        <f>[1]축구장!$F$784</f>
        <v>2985210</v>
      </c>
      <c r="N33" s="14">
        <f>[1]축구장!$C$877</f>
        <v>74</v>
      </c>
      <c r="O33" s="14">
        <f>[1]축구장!$F$877</f>
        <v>2013736</v>
      </c>
      <c r="P33" s="14">
        <f>[1]축구장!$C$952</f>
        <v>156</v>
      </c>
      <c r="Q33" s="14">
        <f>[1]축구장!$F$952</f>
        <v>4098127.1</v>
      </c>
      <c r="R33" s="14">
        <f>[1]축구장!$C$1109</f>
        <v>22</v>
      </c>
      <c r="S33" s="14">
        <f>[1]축구장!$F$1109</f>
        <v>758162</v>
      </c>
    </row>
    <row r="34" spans="1:19" s="15" customFormat="1" ht="21" customHeight="1">
      <c r="A34" s="44" t="s">
        <v>30</v>
      </c>
      <c r="B34" s="14">
        <f>[1]하키장!$D$15</f>
        <v>3</v>
      </c>
      <c r="C34" s="14">
        <f>[1]하키장!$G$15</f>
        <v>23242</v>
      </c>
      <c r="D34" s="14">
        <f>[1]하키장!$D$19</f>
        <v>2</v>
      </c>
      <c r="E34" s="14">
        <f>[1]하키장!$G$19</f>
        <v>38157</v>
      </c>
      <c r="F34" s="14">
        <f>[1]하키장!$D$22</f>
        <v>2</v>
      </c>
      <c r="G34" s="14">
        <f>[1]하키장!$G$22</f>
        <v>43662</v>
      </c>
      <c r="H34" s="14">
        <f>[1]하키장!$D$25</f>
        <v>2</v>
      </c>
      <c r="I34" s="14">
        <f>[1]하키장!$G$25</f>
        <v>33008</v>
      </c>
      <c r="J34" s="14">
        <f>[1]하키장!$D$28</f>
        <v>2</v>
      </c>
      <c r="K34" s="14">
        <f>[1]하키장!$G$28</f>
        <v>266289</v>
      </c>
      <c r="L34" s="14">
        <f>[1]하키장!$D$31</f>
        <v>2</v>
      </c>
      <c r="M34" s="14">
        <f>[1]하키장!$G$31</f>
        <v>221560</v>
      </c>
      <c r="N34" s="14"/>
      <c r="O34" s="14"/>
      <c r="P34" s="14">
        <f>[1]하키장!$D$34</f>
        <v>1</v>
      </c>
      <c r="Q34" s="14">
        <f>[1]하키장!$G$35</f>
        <v>32725</v>
      </c>
      <c r="R34" s="14"/>
      <c r="S34" s="14"/>
    </row>
    <row r="35" spans="1:19" s="15" customFormat="1" ht="21" customHeight="1">
      <c r="A35" s="44" t="s">
        <v>31</v>
      </c>
      <c r="B35" s="14">
        <f>[1]야구장!$D$96</f>
        <v>77</v>
      </c>
      <c r="C35" s="14">
        <f>[1]야구장!$G$96</f>
        <v>1785577.6</v>
      </c>
      <c r="D35" s="14">
        <f>[1]야구장!$D$174</f>
        <v>25</v>
      </c>
      <c r="E35" s="14">
        <f>[1]야구장!$G$174</f>
        <v>738142</v>
      </c>
      <c r="F35" s="14">
        <f>[1]야구장!$D$206</f>
        <v>14</v>
      </c>
      <c r="G35" s="14">
        <f>[1]야구장!$G$206</f>
        <v>1331654</v>
      </c>
      <c r="H35" s="14">
        <f>[1]야구장!$D$221</f>
        <v>22</v>
      </c>
      <c r="I35" s="14">
        <f>[1]야구장!$G$221</f>
        <v>452261</v>
      </c>
      <c r="J35" s="14">
        <f>[1]야구장!$D$244</f>
        <v>25</v>
      </c>
      <c r="K35" s="14">
        <f>[1]야구장!$G$244</f>
        <v>506929</v>
      </c>
      <c r="L35" s="14">
        <f>[1]야구장!$D$270</f>
        <v>31</v>
      </c>
      <c r="M35" s="14">
        <f>[1]야구장!$G$270</f>
        <v>1424506</v>
      </c>
      <c r="N35" s="14">
        <f>[1]야구장!$D$302</f>
        <v>31</v>
      </c>
      <c r="O35" s="14">
        <f>[1]야구장!$G$302</f>
        <v>775018</v>
      </c>
      <c r="P35" s="14">
        <f>[1]야구장!$D$334</f>
        <v>37</v>
      </c>
      <c r="Q35" s="14">
        <f>[1]야구장!$G$334</f>
        <v>1056872</v>
      </c>
      <c r="R35" s="14">
        <f>[1]야구장!$D$372</f>
        <v>8</v>
      </c>
      <c r="S35" s="14">
        <f>[1]야구장!$G$372</f>
        <v>234659</v>
      </c>
    </row>
    <row r="36" spans="1:19" s="15" customFormat="1" ht="21" customHeight="1">
      <c r="A36" s="44" t="s">
        <v>32</v>
      </c>
      <c r="B36" s="14">
        <v>1</v>
      </c>
      <c r="C36" s="14">
        <f>[1]싸이클경기장!$G$11</f>
        <v>25456</v>
      </c>
      <c r="D36" s="14">
        <v>1</v>
      </c>
      <c r="E36" s="14">
        <f>[1]싸이클경기장!$G$12</f>
        <v>82346</v>
      </c>
      <c r="F36" s="14">
        <v>1</v>
      </c>
      <c r="G36" s="14">
        <f>[1]싸이클경기장!$G$13</f>
        <v>64948</v>
      </c>
      <c r="H36" s="14"/>
      <c r="I36" s="14"/>
      <c r="J36" s="14">
        <v>1</v>
      </c>
      <c r="K36" s="14">
        <f>[1]싸이클경기장!$G$14</f>
        <v>33013</v>
      </c>
      <c r="L36" s="14">
        <v>1</v>
      </c>
      <c r="M36" s="14">
        <f>[1]싸이클경기장!$G$15</f>
        <v>28017</v>
      </c>
      <c r="N36" s="14"/>
      <c r="O36" s="14"/>
      <c r="P36" s="14">
        <v>1</v>
      </c>
      <c r="Q36" s="14">
        <f>[1]싸이클경기장!$G$16</f>
        <v>50500</v>
      </c>
      <c r="R36" s="14"/>
      <c r="S36" s="14"/>
    </row>
    <row r="37" spans="1:19" s="15" customFormat="1" ht="21" customHeight="1">
      <c r="A37" s="44" t="s">
        <v>33</v>
      </c>
      <c r="B37" s="14">
        <f>[1]테니스장!$D$242</f>
        <v>218</v>
      </c>
      <c r="C37" s="14">
        <f>[1]테니스장!$G$242</f>
        <v>1627812.32</v>
      </c>
      <c r="D37" s="14">
        <f>[1]테니스장!$D$461</f>
        <v>77</v>
      </c>
      <c r="E37" s="14">
        <f>[1]테니스장!$G$461</f>
        <v>983225.9</v>
      </c>
      <c r="F37" s="14">
        <f>[1]테니스장!$D$539</f>
        <v>33</v>
      </c>
      <c r="G37" s="14">
        <f>[1]테니스장!$G$539</f>
        <v>703493.56</v>
      </c>
      <c r="H37" s="14">
        <f>[1]테니스장!$D$573</f>
        <v>36</v>
      </c>
      <c r="I37" s="14">
        <f>[1]테니스장!$G$573</f>
        <v>659204</v>
      </c>
      <c r="J37" s="14">
        <f>[1]테니스장!$D$610</f>
        <v>58</v>
      </c>
      <c r="K37" s="14">
        <f>[1]테니스장!$G$610</f>
        <v>1103338</v>
      </c>
      <c r="L37" s="14">
        <f>[1]테니스장!$D$669</f>
        <v>47</v>
      </c>
      <c r="M37" s="14">
        <f>[1]테니스장!$G$669</f>
        <v>562154.78</v>
      </c>
      <c r="N37" s="14">
        <f>[1]테니스장!$D$717</f>
        <v>64</v>
      </c>
      <c r="O37" s="14">
        <f>[1]테니스장!$G$717</f>
        <v>790911.2</v>
      </c>
      <c r="P37" s="14">
        <f>[1]테니스장!$D$782</f>
        <v>102</v>
      </c>
      <c r="Q37" s="14">
        <f>[1]테니스장!$G$782</f>
        <v>824607.6</v>
      </c>
      <c r="R37" s="14">
        <f>[1]테니스장!$D$885</f>
        <v>9</v>
      </c>
      <c r="S37" s="14">
        <f>[1]테니스장!$G$885</f>
        <v>56999</v>
      </c>
    </row>
    <row r="38" spans="1:19" s="15" customFormat="1" ht="21" customHeight="1">
      <c r="A38" s="44" t="s">
        <v>34</v>
      </c>
      <c r="B38" s="14">
        <f>[1]씨름장!$D$15</f>
        <v>15</v>
      </c>
      <c r="C38" s="14">
        <f>[1]씨름장!$G$15</f>
        <v>203306.92</v>
      </c>
      <c r="D38" s="14">
        <f>[1]씨름장!$D$31</f>
        <v>4</v>
      </c>
      <c r="E38" s="14">
        <f>[1]씨름장!$G$31</f>
        <v>9076</v>
      </c>
      <c r="F38" s="14">
        <f>[1]씨름장!$D$36</f>
        <v>6</v>
      </c>
      <c r="G38" s="14">
        <f>[1]씨름장!$G$36</f>
        <v>263172.88</v>
      </c>
      <c r="H38" s="14">
        <f>[1]씨름장!$D$43</f>
        <v>2</v>
      </c>
      <c r="I38" s="14">
        <f>[1]씨름장!$G$43</f>
        <v>3388</v>
      </c>
      <c r="J38" s="14">
        <f>[1]씨름장!$D$46</f>
        <v>8</v>
      </c>
      <c r="K38" s="14">
        <f>[1]씨름장!$G$46</f>
        <v>1384</v>
      </c>
      <c r="L38" s="14">
        <f>[1]씨름장!$D$55</f>
        <v>11</v>
      </c>
      <c r="M38" s="14">
        <f>[1]씨름장!$G$55</f>
        <v>10904</v>
      </c>
      <c r="N38" s="30">
        <f>[1]씨름장!$D$67</f>
        <v>9</v>
      </c>
      <c r="O38" s="14">
        <f>[1]씨름장!$G$67</f>
        <v>12618</v>
      </c>
      <c r="P38" s="14">
        <f>[1]씨름장!$D$77</f>
        <v>7</v>
      </c>
      <c r="Q38" s="14">
        <f>[1]씨름장!$G$77</f>
        <v>99130</v>
      </c>
      <c r="R38" s="14">
        <v>1</v>
      </c>
      <c r="S38" s="14">
        <f>[1]씨름장!$G$85</f>
        <v>1950</v>
      </c>
    </row>
    <row r="39" spans="1:19" s="15" customFormat="1" ht="21" customHeight="1">
      <c r="A39" s="56" t="s">
        <v>35</v>
      </c>
      <c r="B39" s="26">
        <v>3210</v>
      </c>
      <c r="C39" s="26">
        <v>15646450</v>
      </c>
      <c r="D39" s="42">
        <v>2106</v>
      </c>
      <c r="E39" s="42">
        <v>2881982</v>
      </c>
      <c r="F39" s="26">
        <v>2089</v>
      </c>
      <c r="G39" s="26">
        <v>1409832</v>
      </c>
      <c r="H39" s="26">
        <v>1545</v>
      </c>
      <c r="I39" s="26">
        <v>3221515</v>
      </c>
      <c r="J39" s="26">
        <v>784</v>
      </c>
      <c r="K39" s="26">
        <v>1663420</v>
      </c>
      <c r="L39" s="26">
        <v>3148</v>
      </c>
      <c r="M39" s="26">
        <v>4711774</v>
      </c>
      <c r="N39" s="42">
        <v>3421</v>
      </c>
      <c r="O39" s="26">
        <v>3051934</v>
      </c>
      <c r="P39" s="26">
        <v>1939</v>
      </c>
      <c r="Q39" s="26">
        <v>3205963</v>
      </c>
      <c r="R39" s="26">
        <v>487</v>
      </c>
      <c r="S39" s="26">
        <v>891709</v>
      </c>
    </row>
    <row r="40" spans="1:19" s="15" customFormat="1" ht="21" customHeight="1">
      <c r="A40" s="44" t="s">
        <v>36</v>
      </c>
      <c r="B40" s="14">
        <f>SUM(B41:B43)</f>
        <v>333</v>
      </c>
      <c r="C40" s="14">
        <f t="shared" ref="C40" si="8">SUM(C41:C43)</f>
        <v>9421195.1700000018</v>
      </c>
      <c r="D40" s="14">
        <f>SUM(D41:D43)</f>
        <v>103</v>
      </c>
      <c r="E40" s="14">
        <f>SUM(E41:E43)</f>
        <v>2146808.4</v>
      </c>
      <c r="F40" s="14">
        <f t="shared" ref="F40:L40" si="9">SUM(F41:F43)</f>
        <v>50</v>
      </c>
      <c r="G40" s="14">
        <f t="shared" si="9"/>
        <v>1068859</v>
      </c>
      <c r="H40" s="14">
        <f t="shared" si="9"/>
        <v>76</v>
      </c>
      <c r="I40" s="14">
        <f t="shared" si="9"/>
        <v>2170204</v>
      </c>
      <c r="J40" s="14">
        <f t="shared" si="9"/>
        <v>89</v>
      </c>
      <c r="K40" s="14">
        <f t="shared" si="9"/>
        <v>2473770.7999999998</v>
      </c>
      <c r="L40" s="14">
        <f t="shared" si="9"/>
        <v>85</v>
      </c>
      <c r="M40" s="14">
        <f>SUM(M41:M43)</f>
        <v>2461432.6</v>
      </c>
      <c r="N40" s="41">
        <f t="shared" ref="N40" si="10">SUM(N41:N43)</f>
        <v>89</v>
      </c>
      <c r="O40" s="14">
        <f>SUM(O41:O43)</f>
        <v>1568148.35</v>
      </c>
      <c r="P40" s="14">
        <f t="shared" ref="P40:S40" si="11">SUM(P41:P43)</f>
        <v>120</v>
      </c>
      <c r="Q40" s="14">
        <f t="shared" si="11"/>
        <v>4203136.0999999996</v>
      </c>
      <c r="R40" s="14">
        <f t="shared" si="11"/>
        <v>28</v>
      </c>
      <c r="S40" s="14">
        <f t="shared" si="11"/>
        <v>224430</v>
      </c>
    </row>
    <row r="41" spans="1:19" s="15" customFormat="1" ht="21" customHeight="1">
      <c r="A41" s="57" t="s">
        <v>12</v>
      </c>
      <c r="B41" s="14">
        <f>[1]구기체육관!$D$93</f>
        <v>177</v>
      </c>
      <c r="C41" s="14">
        <f>[1]구기체육관!$G$93</f>
        <v>4803449.8100000005</v>
      </c>
      <c r="D41" s="14">
        <f>[1]구기체육관!$D$271</f>
        <v>41</v>
      </c>
      <c r="E41" s="14">
        <f>[1]구기체육관!$G$271</f>
        <v>1164110</v>
      </c>
      <c r="F41" s="14">
        <f>[1]구기체육관!$D$313</f>
        <v>14</v>
      </c>
      <c r="G41" s="14">
        <f>[1]구기체육관!$G$313</f>
        <v>240572</v>
      </c>
      <c r="H41" s="14">
        <f>[1]구기체육관!$D$328</f>
        <v>41</v>
      </c>
      <c r="I41" s="14">
        <f>[1]구기체육관!$G$328</f>
        <v>993126</v>
      </c>
      <c r="J41" s="14">
        <f>[1]구기체육관!$D$370</f>
        <v>29</v>
      </c>
      <c r="K41" s="14">
        <f>[1]구기체육관!$G$370</f>
        <v>931859.4</v>
      </c>
      <c r="L41" s="14">
        <f>[1]구기체육관!$D$400</f>
        <v>39</v>
      </c>
      <c r="M41" s="14">
        <f>[1]구기체육관!$G$400</f>
        <v>796499.3</v>
      </c>
      <c r="N41" s="14">
        <f>[1]구기체육관!$D$440</f>
        <v>32</v>
      </c>
      <c r="O41" s="14">
        <f>[1]구기체육관!$G$440</f>
        <v>510545.8</v>
      </c>
      <c r="P41" s="14">
        <f>[1]구기체육관!$D$473</f>
        <v>54</v>
      </c>
      <c r="Q41" s="14">
        <f>[1]구기체육관!$G$473</f>
        <v>1203380.1000000001</v>
      </c>
      <c r="R41" s="14">
        <f>[1]구기체육관!$D$528</f>
        <v>17</v>
      </c>
      <c r="S41" s="14">
        <f>[1]구기체육관!$G$528</f>
        <v>164063</v>
      </c>
    </row>
    <row r="42" spans="1:19" s="15" customFormat="1" ht="21" customHeight="1">
      <c r="A42" s="44" t="s">
        <v>37</v>
      </c>
      <c r="B42" s="14">
        <f>[1]투기체육관!$D$21</f>
        <v>6</v>
      </c>
      <c r="C42" s="14">
        <f>[1]투기체육관!$G$21</f>
        <v>21877.200000000001</v>
      </c>
      <c r="D42" s="14">
        <f>[1]투기체육관!$D$28</f>
        <v>10</v>
      </c>
      <c r="E42" s="14">
        <f>[1]투기체육관!$G$28</f>
        <v>98926</v>
      </c>
      <c r="F42" s="14">
        <f>[1]투기체육관!$D$39</f>
        <v>3</v>
      </c>
      <c r="G42" s="14">
        <f>[1]투기체육관!$G$39</f>
        <v>18623</v>
      </c>
      <c r="H42" s="14">
        <f>[1]투기체육관!D43</f>
        <v>1</v>
      </c>
      <c r="I42" s="14">
        <f>[1]투기체육관!$G$43</f>
        <v>98286.9</v>
      </c>
      <c r="J42" s="14">
        <f>[1]투기체육관!$D$45</f>
        <v>2</v>
      </c>
      <c r="K42" s="14">
        <f>[1]투기체육관!$G$45</f>
        <v>260660</v>
      </c>
      <c r="L42" s="14">
        <f>[1]투기체육관!$D$48</f>
        <v>6</v>
      </c>
      <c r="M42" s="14">
        <f>[1]투기체육관!$G$48</f>
        <v>117684</v>
      </c>
      <c r="N42" s="14">
        <f>[1]투기체육관!$D$55</f>
        <v>5</v>
      </c>
      <c r="O42" s="14">
        <f>[1]투기체육관!$G$55</f>
        <v>126336.55</v>
      </c>
      <c r="P42" s="14">
        <f>[1]투기체육관!$D$61</f>
        <v>3</v>
      </c>
      <c r="Q42" s="14">
        <f>[1]투기체육관!$G$61</f>
        <v>6997</v>
      </c>
      <c r="R42" s="14">
        <v>1</v>
      </c>
      <c r="S42" s="14">
        <f>[1]투기체육관!$G$65</f>
        <v>1643</v>
      </c>
    </row>
    <row r="43" spans="1:19" s="15" customFormat="1" ht="21" customHeight="1">
      <c r="A43" s="44" t="s">
        <v>38</v>
      </c>
      <c r="B43" s="14">
        <f>[1]생활체육관!$D$287</f>
        <v>150</v>
      </c>
      <c r="C43" s="14">
        <f>[1]생활체육관!$G$287</f>
        <v>4595868.16</v>
      </c>
      <c r="D43" s="14">
        <f>[1]생활체육관!$D$439</f>
        <v>52</v>
      </c>
      <c r="E43" s="14">
        <f>[1]생활체육관!$G$439</f>
        <v>883772.39999999991</v>
      </c>
      <c r="F43" s="14">
        <f>[1]생활체육관!$D$492</f>
        <v>33</v>
      </c>
      <c r="G43" s="14">
        <f>[1]생활체육관!$G$492</f>
        <v>809664</v>
      </c>
      <c r="H43" s="14">
        <f>[1]생활체육관!$D$526</f>
        <v>34</v>
      </c>
      <c r="I43" s="14">
        <f>[1]생활체육관!$G$526</f>
        <v>1078791.1000000001</v>
      </c>
      <c r="J43" s="14">
        <f>[1]생활체육관!$D$561</f>
        <v>58</v>
      </c>
      <c r="K43" s="14">
        <f>[1]생활체육관!$G$561</f>
        <v>1281251.3999999999</v>
      </c>
      <c r="L43" s="14">
        <f>[1]생활체육관!$D$620</f>
        <v>40</v>
      </c>
      <c r="M43" s="14">
        <f>[1]생활체육관!$G$620</f>
        <v>1547249.3</v>
      </c>
      <c r="N43" s="14">
        <f>[1]생활체육관!$D$661</f>
        <v>52</v>
      </c>
      <c r="O43" s="14">
        <f>[1]생활체육관!$G$661</f>
        <v>931266</v>
      </c>
      <c r="P43" s="14">
        <f>[1]생활체육관!$D$714</f>
        <v>63</v>
      </c>
      <c r="Q43" s="14">
        <f>[1]생활체육관!$G$714</f>
        <v>2992759</v>
      </c>
      <c r="R43" s="14">
        <f>[1]생활체육관!$D$778</f>
        <v>10</v>
      </c>
      <c r="S43" s="14">
        <f>[1]생활체육관!$G$778</f>
        <v>58724</v>
      </c>
    </row>
    <row r="44" spans="1:19" s="15" customFormat="1" ht="21" customHeight="1">
      <c r="A44" s="44" t="s">
        <v>39</v>
      </c>
      <c r="B44" s="14">
        <f>[1]게이트볼장!$D$242</f>
        <v>431</v>
      </c>
      <c r="C44" s="14">
        <f>[1]게이트볼장!$G$242</f>
        <v>2579661.84</v>
      </c>
      <c r="D44" s="14">
        <f>[1]게이트볼장!$D$675</f>
        <v>233</v>
      </c>
      <c r="E44" s="14">
        <f>[1]게이트볼장!$G$675</f>
        <v>1065853.3600000001</v>
      </c>
      <c r="F44" s="14">
        <f>[1]게이트볼장!$D$909</f>
        <v>108</v>
      </c>
      <c r="G44" s="14">
        <f>[1]게이트볼장!$G$909</f>
        <v>702096</v>
      </c>
      <c r="H44" s="14">
        <f>[1]게이트볼장!$D$1018</f>
        <v>237</v>
      </c>
      <c r="I44" s="14">
        <f>[1]게이트볼장!$G$1018</f>
        <v>1050760.6299999999</v>
      </c>
      <c r="J44" s="14">
        <f>[1]게이트볼장!$D$1256</f>
        <v>157</v>
      </c>
      <c r="K44" s="14">
        <f>[1]게이트볼장!$G$1256</f>
        <v>1065526.3999999999</v>
      </c>
      <c r="L44" s="14">
        <f>[1]게이트볼장!$D$1414</f>
        <v>263</v>
      </c>
      <c r="M44" s="14">
        <f>[1]게이트볼장!$G$1414</f>
        <v>2061087.0599999998</v>
      </c>
      <c r="N44" s="14">
        <f>[1]게이트볼장!$D$1678</f>
        <v>84</v>
      </c>
      <c r="O44" s="14">
        <f>[1]게이트볼장!$G$1678</f>
        <v>174857</v>
      </c>
      <c r="P44" s="14">
        <f>[1]게이트볼장!$D$1763</f>
        <v>189</v>
      </c>
      <c r="Q44" s="14">
        <f>[1]게이트볼장!$G$1763</f>
        <v>859470.38</v>
      </c>
      <c r="R44" s="14">
        <f>[1]게이트볼장!$D$1953</f>
        <v>38</v>
      </c>
      <c r="S44" s="14">
        <f>[1]게이트볼장!$G$1953</f>
        <v>562135</v>
      </c>
    </row>
    <row r="45" spans="1:19" s="15" customFormat="1" ht="21" customHeight="1">
      <c r="A45" s="44" t="s">
        <v>40</v>
      </c>
      <c r="B45" s="14">
        <f>[1]수영장!$D$233</f>
        <v>122</v>
      </c>
      <c r="C45" s="14">
        <f>[1]수영장!$G$233</f>
        <v>3160322.8000000003</v>
      </c>
      <c r="D45" s="14">
        <f>[1]수영장!$D$357</f>
        <v>24</v>
      </c>
      <c r="E45" s="14">
        <f>[1]수영장!$G$357</f>
        <v>283345</v>
      </c>
      <c r="F45" s="14">
        <f>[1]수영장!$D$382</f>
        <v>19</v>
      </c>
      <c r="G45" s="14">
        <f>[1]수영장!$G$382</f>
        <v>566961</v>
      </c>
      <c r="H45" s="14">
        <f>[1]수영장!$D$402</f>
        <v>9</v>
      </c>
      <c r="I45" s="14">
        <f>[1]수영장!$G$402</f>
        <v>196925</v>
      </c>
      <c r="J45" s="14">
        <f>[1]수영장!$D$412</f>
        <v>25</v>
      </c>
      <c r="K45" s="14">
        <f>[1]수영장!$G$412</f>
        <v>642302</v>
      </c>
      <c r="L45" s="14">
        <f>[1]수영장!$D$438</f>
        <v>25</v>
      </c>
      <c r="M45" s="14">
        <f>[1]수영장!$G$438</f>
        <v>457496</v>
      </c>
      <c r="N45" s="14">
        <f>[1]수영장!$D$464</f>
        <v>31</v>
      </c>
      <c r="O45" s="14">
        <f>[1]수영장!$G$464</f>
        <v>520001</v>
      </c>
      <c r="P45" s="14">
        <f>[1]수영장!$D$496</f>
        <v>36</v>
      </c>
      <c r="Q45" s="14">
        <f>[1]수영장!$G$496</f>
        <v>688580.87</v>
      </c>
      <c r="R45" s="14">
        <f>[1]수영장!$D$533</f>
        <v>2</v>
      </c>
      <c r="S45" s="14">
        <f>[1]수영장!$G$533</f>
        <v>16982</v>
      </c>
    </row>
    <row r="46" spans="1:19" s="15" customFormat="1" ht="21" customHeight="1">
      <c r="A46" s="44" t="s">
        <v>41</v>
      </c>
      <c r="B46" s="14">
        <f>[1]롤러스케이트장!$C$68</f>
        <v>54</v>
      </c>
      <c r="C46" s="14">
        <f>[1]롤러스케이트장!$F$68</f>
        <v>502901.5</v>
      </c>
      <c r="D46" s="14">
        <f>[1]롤러스케이트장!$C$123</f>
        <v>9</v>
      </c>
      <c r="E46" s="14">
        <f>[1]롤러스케이트장!$F$123</f>
        <v>257318</v>
      </c>
      <c r="F46" s="14">
        <f>[1]롤러스케이트장!$C$133</f>
        <v>8</v>
      </c>
      <c r="G46" s="14">
        <f>[1]롤러스케이트장!$F$133</f>
        <v>137165</v>
      </c>
      <c r="H46" s="14">
        <f>[1]롤러스케이트장!$C$142</f>
        <v>6</v>
      </c>
      <c r="I46" s="14">
        <f>[1]롤러스케이트장!$F$142</f>
        <v>29628</v>
      </c>
      <c r="J46" s="14">
        <f>[1]롤러스케이트장!$C$149</f>
        <v>7</v>
      </c>
      <c r="K46" s="14">
        <f>[1]롤러스케이트장!$F$149</f>
        <v>63560</v>
      </c>
      <c r="L46" s="14">
        <f>[1]롤러스케이트장!$C$157</f>
        <v>7</v>
      </c>
      <c r="M46" s="14">
        <f>[1]롤러스케이트장!$F$157</f>
        <v>217284</v>
      </c>
      <c r="N46" s="14">
        <f>[1]롤러스케이트장!$C$165</f>
        <v>13</v>
      </c>
      <c r="O46" s="14">
        <f>[1]롤러스케이트장!$F$165</f>
        <v>312416</v>
      </c>
      <c r="P46" s="14">
        <f>[1]롤러스케이트장!$C$179</f>
        <v>21</v>
      </c>
      <c r="Q46" s="14">
        <f>[1]롤러스케이트장!$F$179</f>
        <v>179774</v>
      </c>
      <c r="R46" s="14">
        <f>[1]롤러스케이트장!$C$201</f>
        <v>2</v>
      </c>
      <c r="S46" s="14">
        <f>[1]롤러스케이트장!$F$201</f>
        <v>19000</v>
      </c>
    </row>
    <row r="47" spans="1:19" s="15" customFormat="1" ht="21" customHeight="1">
      <c r="A47" s="44" t="s">
        <v>42</v>
      </c>
      <c r="B47" s="14">
        <v>1</v>
      </c>
      <c r="C47" s="14">
        <f>[1]사격장!$G$10</f>
        <v>78061</v>
      </c>
      <c r="D47" s="14">
        <f>[1]사격장!$D$11</f>
        <v>6</v>
      </c>
      <c r="E47" s="14">
        <f>[1]사격장!$G$11</f>
        <v>94267</v>
      </c>
      <c r="F47" s="14">
        <f>[1]사격장!$D$18</f>
        <v>3</v>
      </c>
      <c r="G47" s="14">
        <f>[1]사격장!$G$18</f>
        <v>127721</v>
      </c>
      <c r="H47" s="14">
        <v>1</v>
      </c>
      <c r="I47" s="14">
        <f>[1]사격장!$G$22</f>
        <v>9746</v>
      </c>
      <c r="J47" s="14">
        <v>1</v>
      </c>
      <c r="K47" s="14">
        <f>[1]사격장!$G$23</f>
        <v>130701</v>
      </c>
      <c r="L47" s="14">
        <v>1</v>
      </c>
      <c r="M47" s="14">
        <f>[1]사격장!$G$24</f>
        <v>57614</v>
      </c>
      <c r="N47" s="14">
        <f>[1]사격장!$D$25</f>
        <v>4</v>
      </c>
      <c r="O47" s="14">
        <f>[1]사격장!$G$25</f>
        <v>172983</v>
      </c>
      <c r="P47" s="14">
        <f>[1]사격장!$D$30</f>
        <v>4</v>
      </c>
      <c r="Q47" s="14">
        <f>[1]사격장!$G$30</f>
        <v>116033</v>
      </c>
      <c r="R47" s="14"/>
      <c r="S47" s="14"/>
    </row>
    <row r="48" spans="1:19" s="15" customFormat="1" ht="21" customHeight="1">
      <c r="A48" s="44" t="s">
        <v>43</v>
      </c>
      <c r="B48" s="14">
        <f>[1]국궁장!$D$50</f>
        <v>55</v>
      </c>
      <c r="C48" s="14">
        <f>[1]국궁장!$G$50</f>
        <v>605860</v>
      </c>
      <c r="D48" s="14">
        <f>[1]국궁장!$D$106</f>
        <v>32</v>
      </c>
      <c r="E48" s="14">
        <f>[1]국궁장!$G$106</f>
        <v>377915</v>
      </c>
      <c r="F48" s="14">
        <f>[1]국궁장!$D$139</f>
        <v>14</v>
      </c>
      <c r="G48" s="14">
        <f>[1]국궁장!$G$139</f>
        <v>125559</v>
      </c>
      <c r="H48" s="14">
        <f>[1]국궁장!$D$154</f>
        <v>22</v>
      </c>
      <c r="I48" s="14">
        <f>[1]국궁장!$G$154</f>
        <v>159252</v>
      </c>
      <c r="J48" s="14">
        <f>[1]국궁장!$D$177</f>
        <v>15</v>
      </c>
      <c r="K48" s="14">
        <f>[1]국궁장!$G$177</f>
        <v>192923</v>
      </c>
      <c r="L48" s="14">
        <f>[1]국궁장!$D$193</f>
        <v>38</v>
      </c>
      <c r="M48" s="14">
        <f>[1]국궁장!$G$193</f>
        <v>478441</v>
      </c>
      <c r="N48" s="14">
        <f>[1]국궁장!$D$232</f>
        <v>19</v>
      </c>
      <c r="O48" s="14">
        <f>[1]국궁장!$G$232</f>
        <v>190892</v>
      </c>
      <c r="P48" s="14">
        <f>[1]국궁장!$D$252</f>
        <v>47</v>
      </c>
      <c r="Q48" s="14">
        <f>[1]국궁장!$G$252</f>
        <v>397378</v>
      </c>
      <c r="R48" s="14">
        <f>[1]국궁장!$D$300</f>
        <v>5</v>
      </c>
      <c r="S48" s="14">
        <f>[1]국궁장!$G$300</f>
        <v>21969</v>
      </c>
    </row>
    <row r="49" spans="1:19" s="15" customFormat="1" ht="21" customHeight="1">
      <c r="A49" s="44" t="s">
        <v>44</v>
      </c>
      <c r="B49" s="14">
        <f>[1]양궁장!$D$18</f>
        <v>5</v>
      </c>
      <c r="C49" s="14">
        <f>[1]양궁장!$G$18</f>
        <v>36840</v>
      </c>
      <c r="D49" s="14">
        <f>[1]양궁장!$D$24</f>
        <v>4</v>
      </c>
      <c r="E49" s="14">
        <f>[1]양궁장!$G$24</f>
        <v>140234</v>
      </c>
      <c r="F49" s="14">
        <f>[1]양궁장!$D$29</f>
        <v>3</v>
      </c>
      <c r="G49" s="14">
        <f>[1]양궁장!$G$29</f>
        <v>84092</v>
      </c>
      <c r="H49" s="14"/>
      <c r="I49" s="14"/>
      <c r="J49" s="14">
        <f>[1]양궁장!$D$33</f>
        <v>2</v>
      </c>
      <c r="K49" s="14">
        <f>[1]양궁장!$G$33</f>
        <v>102448</v>
      </c>
      <c r="L49" s="14">
        <v>1</v>
      </c>
      <c r="M49" s="14">
        <f>[1]양궁장!$G$36</f>
        <v>3269</v>
      </c>
      <c r="N49" s="14">
        <v>1</v>
      </c>
      <c r="O49" s="14">
        <f>[1]양궁장!$G$37</f>
        <v>79969</v>
      </c>
      <c r="P49" s="14">
        <v>1</v>
      </c>
      <c r="Q49" s="14">
        <f>[1]양궁장!$G$38</f>
        <v>2847</v>
      </c>
      <c r="R49" s="14"/>
      <c r="S49" s="14"/>
    </row>
    <row r="50" spans="1:19" s="15" customFormat="1" ht="21" customHeight="1">
      <c r="A50" s="44" t="s">
        <v>45</v>
      </c>
      <c r="B50" s="14">
        <v>1</v>
      </c>
      <c r="C50" s="14">
        <f>[1]승마장!$G$15</f>
        <v>39318</v>
      </c>
      <c r="D50" s="14">
        <f>[1]승마장!$D$16</f>
        <v>2</v>
      </c>
      <c r="E50" s="14">
        <f>[1]승마장!$G$16</f>
        <v>40423</v>
      </c>
      <c r="F50" s="14"/>
      <c r="G50" s="14"/>
      <c r="H50" s="14">
        <f>[1]승마장!$D$19</f>
        <v>2</v>
      </c>
      <c r="I50" s="14">
        <f>[1]승마장!$G$19</f>
        <v>25843</v>
      </c>
      <c r="J50" s="14">
        <f>[1]승마장!$D$22</f>
        <v>4</v>
      </c>
      <c r="K50" s="14">
        <f>[1]승마장!$G$22</f>
        <v>192694.9</v>
      </c>
      <c r="L50" s="14">
        <f>[1]승마장!$D$27</f>
        <v>2</v>
      </c>
      <c r="M50" s="14">
        <f>[1]승마장!$G$27</f>
        <v>44126</v>
      </c>
      <c r="N50" s="14">
        <f>[1]승마장!$D$30</f>
        <v>3</v>
      </c>
      <c r="O50" s="14">
        <f>[1]승마장!$G$30</f>
        <v>432229</v>
      </c>
      <c r="P50" s="14">
        <f>[1]승마장!$D$34</f>
        <v>2</v>
      </c>
      <c r="Q50" s="14">
        <f>[1]승마장!$G$34</f>
        <v>163259</v>
      </c>
      <c r="R50" s="14"/>
      <c r="S50" s="14"/>
    </row>
    <row r="51" spans="1:19" s="15" customFormat="1" ht="21" customHeight="1">
      <c r="A51" s="44" t="s">
        <v>46</v>
      </c>
      <c r="B51" s="14">
        <f>[1]골프연습장!$D$58</f>
        <v>12</v>
      </c>
      <c r="C51" s="14">
        <f>[1]골프연습장!$G$58</f>
        <v>345753.2</v>
      </c>
      <c r="D51" s="14">
        <f>[1]골프연습장!$D$71</f>
        <v>9</v>
      </c>
      <c r="E51" s="14">
        <f>[1]골프연습장!$G$71</f>
        <v>88575</v>
      </c>
      <c r="F51" s="14">
        <f>[1]골프연습장!$D$81</f>
        <v>3</v>
      </c>
      <c r="G51" s="14">
        <f>[1]골프연습장!$G$81</f>
        <v>19571</v>
      </c>
      <c r="H51" s="14"/>
      <c r="I51" s="14"/>
      <c r="J51" s="14">
        <f>[1]골프연습장!$D$85</f>
        <v>3</v>
      </c>
      <c r="K51" s="14">
        <f>[1]골프연습장!$G$85</f>
        <v>21790</v>
      </c>
      <c r="L51" s="14">
        <f>[1]골프연습장!$D$89</f>
        <v>4</v>
      </c>
      <c r="M51" s="14">
        <f>[1]골프연습장!$G$89</f>
        <v>27349.7</v>
      </c>
      <c r="N51" s="14">
        <f>[1]골프연습장!$D$94</f>
        <v>2</v>
      </c>
      <c r="O51" s="14">
        <f>[1]골프연습장!$G$94</f>
        <v>26263</v>
      </c>
      <c r="P51" s="14">
        <f>[1]골프연습장!$D$97</f>
        <v>8</v>
      </c>
      <c r="Q51" s="14">
        <f>[1]골프연습장!$G$97</f>
        <v>50434</v>
      </c>
      <c r="R51" s="14">
        <f>[1]골프연습장!$D$106</f>
        <v>2</v>
      </c>
      <c r="S51" s="14">
        <f>[1]골프연습장!$G$106</f>
        <v>30876</v>
      </c>
    </row>
    <row r="52" spans="1:19" s="15" customFormat="1" ht="21" customHeight="1">
      <c r="A52" s="44" t="s">
        <v>47</v>
      </c>
      <c r="B52" s="14">
        <f>[1]조정카누장!$D$7</f>
        <v>2</v>
      </c>
      <c r="C52" s="14">
        <f>[1]조정카누장!$G$7</f>
        <v>1013565</v>
      </c>
      <c r="D52" s="14">
        <v>1</v>
      </c>
      <c r="E52" s="14">
        <f>[1]조정카누장!$G$10</f>
        <v>4191</v>
      </c>
      <c r="F52" s="14">
        <f>[1]조정카누장!$D$11</f>
        <v>3</v>
      </c>
      <c r="G52" s="14">
        <f>[1]조정카누장!$G$11</f>
        <v>120158</v>
      </c>
      <c r="H52" s="14"/>
      <c r="I52" s="14"/>
      <c r="J52" s="14"/>
      <c r="K52" s="14"/>
      <c r="L52" s="14">
        <f>[1]조정카누장!$D$15</f>
        <v>2</v>
      </c>
      <c r="M52" s="14">
        <f>[1]조정카누장!$G$15</f>
        <v>33447</v>
      </c>
      <c r="N52" s="14"/>
      <c r="O52" s="14"/>
      <c r="P52" s="14">
        <v>1</v>
      </c>
      <c r="Q52" s="14">
        <f>[1]조정카누장!$G$18</f>
        <v>666</v>
      </c>
      <c r="R52" s="14"/>
      <c r="S52" s="14"/>
    </row>
    <row r="53" spans="1:19" s="15" customFormat="1" ht="21" customHeight="1">
      <c r="A53" s="44" t="s">
        <v>48</v>
      </c>
      <c r="B53" s="14">
        <v>1</v>
      </c>
      <c r="C53" s="14">
        <f>[1]요트장!$G$7</f>
        <v>593</v>
      </c>
      <c r="D53" s="14">
        <f>[1]요트장!$D$8</f>
        <v>2</v>
      </c>
      <c r="E53" s="14">
        <f>[1]요트장!$G$8</f>
        <v>23370</v>
      </c>
      <c r="F53" s="14">
        <v>1</v>
      </c>
      <c r="G53" s="14">
        <f>[1]요트장!$G$11</f>
        <v>3100</v>
      </c>
      <c r="H53" s="14">
        <v>1</v>
      </c>
      <c r="I53" s="14">
        <f>[1]요트장!$G$12</f>
        <v>8541</v>
      </c>
      <c r="J53" s="14">
        <v>1</v>
      </c>
      <c r="K53" s="14">
        <f>[1]요트장!$G$13</f>
        <v>2146</v>
      </c>
      <c r="L53" s="30">
        <f>[1]요트장!$D$14</f>
        <v>2</v>
      </c>
      <c r="M53" s="30">
        <f>[1]요트장!$G$14</f>
        <v>41507</v>
      </c>
      <c r="N53" s="14">
        <v>1</v>
      </c>
      <c r="O53" s="14">
        <f>[1]요트장!$G$17</f>
        <v>1400</v>
      </c>
      <c r="P53" s="14">
        <f>[1]요트장!$D$18</f>
        <v>6</v>
      </c>
      <c r="Q53" s="14">
        <f>[1]요트장!$G$18</f>
        <v>97540</v>
      </c>
      <c r="R53" s="14"/>
      <c r="S53" s="14"/>
    </row>
    <row r="54" spans="1:19" s="15" customFormat="1" ht="21" customHeight="1">
      <c r="A54" s="58" t="s">
        <v>49</v>
      </c>
      <c r="B54" s="40">
        <f>[1]빙상장!$D$17</f>
        <v>9</v>
      </c>
      <c r="C54" s="40">
        <f>[1]빙상장!$G$17</f>
        <v>107860</v>
      </c>
      <c r="D54" s="14">
        <f>[1]빙상장!$D$27</f>
        <v>8</v>
      </c>
      <c r="E54" s="14">
        <f>[1]빙상장!$G$27</f>
        <v>512645</v>
      </c>
      <c r="F54" s="14">
        <v>1</v>
      </c>
      <c r="G54" s="14">
        <f>[1]빙상장!$G$36</f>
        <v>16568</v>
      </c>
      <c r="H54" s="40">
        <v>1</v>
      </c>
      <c r="I54" s="40">
        <f>[1]빙상장!$G$37</f>
        <v>30892</v>
      </c>
      <c r="J54" s="40">
        <v>1</v>
      </c>
      <c r="K54" s="40">
        <f>[1]빙상장!$G$38</f>
        <v>49520</v>
      </c>
      <c r="L54" s="43"/>
      <c r="M54" s="43"/>
      <c r="N54" s="40">
        <f>[1]빙상장!$D$39</f>
        <v>2</v>
      </c>
      <c r="O54" s="40">
        <f>[1]빙상장!$G$39</f>
        <v>96944</v>
      </c>
      <c r="P54" s="40">
        <f>[1]빙상장!$D$42</f>
        <v>3</v>
      </c>
      <c r="Q54" s="40">
        <f>[1]빙상장!$G$42</f>
        <v>19832</v>
      </c>
      <c r="R54" s="40"/>
      <c r="S54" s="40"/>
    </row>
    <row r="55" spans="1:19" s="15" customFormat="1" ht="21" customHeight="1">
      <c r="A55" s="59" t="s">
        <v>50</v>
      </c>
      <c r="B55" s="14"/>
      <c r="C55" s="14"/>
      <c r="D55" s="20">
        <v>4</v>
      </c>
      <c r="E55" s="14">
        <f>[1]스키점프경기장!F5+[1]바이애슬론경기장!F6+[1]크로스컨트리경기장!F6+'[1]봅슬레이,루지,스켈레톤경기장'!G6</f>
        <v>462499.9</v>
      </c>
      <c r="F55" s="14"/>
      <c r="G55" s="14"/>
      <c r="H55" s="14"/>
      <c r="I55" s="14"/>
      <c r="J55" s="14"/>
      <c r="K55" s="14"/>
      <c r="L55" s="41"/>
      <c r="M55" s="45"/>
      <c r="N55" s="14"/>
      <c r="O55" s="14"/>
      <c r="P55" s="14"/>
      <c r="Q55" s="14"/>
      <c r="R55" s="14"/>
      <c r="S55" s="14"/>
    </row>
    <row r="56" spans="1:19" s="15" customFormat="1" ht="21" customHeight="1">
      <c r="A56" s="60" t="s">
        <v>51</v>
      </c>
      <c r="B56" s="38">
        <f>'[1]기타 체육시설'!D566</f>
        <v>609</v>
      </c>
      <c r="C56" s="38">
        <f>'[1]기타 체육시설'!F566</f>
        <v>7320608.9899999993</v>
      </c>
      <c r="D56" s="38">
        <f>'[1]기타 체육시설'!D1176</f>
        <v>191</v>
      </c>
      <c r="E56" s="38">
        <f>'[1]기타 체육시설'!F1176</f>
        <v>2741989.9000000004</v>
      </c>
      <c r="F56" s="38">
        <f>'[1]기타 체육시설'!D1368</f>
        <v>114</v>
      </c>
      <c r="G56" s="38">
        <f>'[1]기타 체육시설'!F1368</f>
        <v>1707938.791</v>
      </c>
      <c r="H56" s="38">
        <f>'[1]기타 체육시설'!D1483</f>
        <v>120</v>
      </c>
      <c r="I56" s="38">
        <f>'[1]기타 체육시설'!F1483</f>
        <v>1181747</v>
      </c>
      <c r="J56" s="38">
        <f>'[1]기타 체육시설'!D1604</f>
        <v>91</v>
      </c>
      <c r="K56" s="38">
        <f>'[1]기타 체육시설'!F1604</f>
        <v>1724654</v>
      </c>
      <c r="L56" s="38">
        <f>'[1]기타 체육시설'!D1696</f>
        <v>134</v>
      </c>
      <c r="M56" s="38">
        <f>'[1]기타 체육시설'!F1696</f>
        <v>3380236.37</v>
      </c>
      <c r="N56" s="38">
        <f>'[1]기타 체육시설'!D1831</f>
        <v>498</v>
      </c>
      <c r="O56" s="38">
        <f>'[1]기타 체육시설'!F1831</f>
        <v>1909621</v>
      </c>
      <c r="P56" s="38">
        <f>'[1]기타 체육시설'!D2330</f>
        <v>435</v>
      </c>
      <c r="Q56" s="38">
        <f>'[1]기타 체육시설'!F2330</f>
        <v>2247134</v>
      </c>
      <c r="R56" s="38">
        <f>'[1]기타 체육시설'!D2766</f>
        <v>22</v>
      </c>
      <c r="S56" s="38">
        <f>'[1]기타 체육시설'!F2766</f>
        <v>403678</v>
      </c>
    </row>
    <row r="57" spans="1:19">
      <c r="A57" s="46"/>
      <c r="B57" s="46"/>
      <c r="C57" s="46"/>
      <c r="D57" s="47"/>
      <c r="E57" s="47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8"/>
      <c r="S57" s="48"/>
    </row>
    <row r="58" spans="1:19">
      <c r="D58" s="50"/>
      <c r="E58" s="50"/>
    </row>
    <row r="59" spans="1:19">
      <c r="D59" s="51"/>
      <c r="E59" s="51"/>
    </row>
  </sheetData>
  <mergeCells count="20">
    <mergeCell ref="H29:I29"/>
    <mergeCell ref="J29:K29"/>
    <mergeCell ref="A1:A2"/>
    <mergeCell ref="B1:C1"/>
    <mergeCell ref="D1:E1"/>
    <mergeCell ref="F1:G1"/>
    <mergeCell ref="H1:I1"/>
    <mergeCell ref="J1:K1"/>
    <mergeCell ref="A29:A30"/>
    <mergeCell ref="B29:C29"/>
    <mergeCell ref="D29:E29"/>
    <mergeCell ref="F29:G29"/>
    <mergeCell ref="L29:M29"/>
    <mergeCell ref="N29:O29"/>
    <mergeCell ref="P29:Q29"/>
    <mergeCell ref="R29:S29"/>
    <mergeCell ref="L1:M1"/>
    <mergeCell ref="N1:O1"/>
    <mergeCell ref="P1:Q1"/>
    <mergeCell ref="R1:S1"/>
  </mergeCells>
  <phoneticPr fontId="3" type="noConversion"/>
  <printOptions horizontalCentered="1"/>
  <pageMargins left="0.78740157480314965" right="0.78740157480314965" top="0.98425196850393704" bottom="0.78740157480314965" header="0.74803149606299213" footer="0.51181102362204722"/>
  <pageSetup paperSize="9" scale="120" orientation="portrait" verticalDpi="200" r:id="rId1"/>
  <headerFooter alignWithMargins="0">
    <oddHeader>&amp;L&amp;"돋움,굵게"2. 시ㆍ도별 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시도별현황</vt:lpstr>
      <vt:lpstr>시도별현황!Print_Area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USER글나무</cp:lastModifiedBy>
  <dcterms:created xsi:type="dcterms:W3CDTF">2024-02-07T05:00:02Z</dcterms:created>
  <dcterms:modified xsi:type="dcterms:W3CDTF">2024-03-19T01:59:46Z</dcterms:modified>
</cp:coreProperties>
</file>